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6a7f60b647bcda/Beruf/1_Projekte/17_David-und-Flo_DokumentenProjekt/00_fertig/"/>
    </mc:Choice>
  </mc:AlternateContent>
  <xr:revisionPtr revIDLastSave="0" documentId="14_{68F5191A-9238-4548-91D1-8332B7918629}" xr6:coauthVersionLast="36" xr6:coauthVersionMax="36" xr10:uidLastSave="{00000000-0000-0000-0000-000000000000}"/>
  <bookViews>
    <workbookView xWindow="-120" yWindow="-120" windowWidth="29040" windowHeight="15840" xr2:uid="{FA641ECF-396E-47BD-9636-4C75C3A976FC}"/>
  </bookViews>
  <sheets>
    <sheet name="Tabelle1" sheetId="1" r:id="rId1"/>
  </sheets>
  <definedNames>
    <definedName name="_xlnm.Print_Area" localSheetId="0">Tabelle1!$B$3:$I$164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I153" i="1"/>
  <c r="C114" i="1"/>
  <c r="I114" i="1"/>
  <c r="H114" i="1"/>
  <c r="I140" i="1"/>
  <c r="H140" i="1"/>
  <c r="C140" i="1"/>
  <c r="C153" i="1"/>
  <c r="H153" i="1"/>
  <c r="H155" i="1" s="1"/>
  <c r="H127" i="1"/>
  <c r="H48" i="1"/>
  <c r="H62" i="1"/>
  <c r="H75" i="1"/>
  <c r="H88" i="1"/>
  <c r="H101" i="1"/>
  <c r="C127" i="1"/>
  <c r="I101" i="1"/>
  <c r="C101" i="1"/>
  <c r="I88" i="1"/>
  <c r="C88" i="1"/>
  <c r="I75" i="1"/>
  <c r="I155" i="1" s="1"/>
  <c r="C75" i="1"/>
  <c r="I62" i="1"/>
  <c r="C62" i="1"/>
  <c r="I48" i="1"/>
  <c r="C48" i="1"/>
  <c r="C35" i="1"/>
  <c r="F25" i="1"/>
  <c r="F26" i="1"/>
  <c r="F35" i="1" s="1"/>
  <c r="F27" i="1"/>
  <c r="F28" i="1"/>
  <c r="F29" i="1"/>
  <c r="F30" i="1"/>
  <c r="F31" i="1"/>
  <c r="F32" i="1"/>
  <c r="F33" i="1"/>
  <c r="F34" i="1"/>
  <c r="I127" i="1"/>
  <c r="F40" i="1"/>
  <c r="F38" i="1"/>
  <c r="F48" i="1" s="1"/>
  <c r="F39" i="1"/>
  <c r="F41" i="1"/>
  <c r="F42" i="1"/>
  <c r="F43" i="1"/>
  <c r="F44" i="1"/>
  <c r="F45" i="1"/>
  <c r="F46" i="1"/>
  <c r="F47" i="1"/>
  <c r="F60" i="1"/>
  <c r="F51" i="1"/>
  <c r="F62" i="1" s="1"/>
  <c r="F52" i="1"/>
  <c r="F53" i="1"/>
  <c r="F54" i="1"/>
  <c r="F55" i="1"/>
  <c r="F56" i="1"/>
  <c r="F57" i="1"/>
  <c r="F58" i="1"/>
  <c r="F59" i="1"/>
  <c r="F61" i="1"/>
  <c r="F65" i="1"/>
  <c r="F75" i="1" s="1"/>
  <c r="F66" i="1"/>
  <c r="F67" i="1"/>
  <c r="F68" i="1"/>
  <c r="F69" i="1"/>
  <c r="F70" i="1"/>
  <c r="F71" i="1"/>
  <c r="F72" i="1"/>
  <c r="F73" i="1"/>
  <c r="F74" i="1"/>
  <c r="F78" i="1"/>
  <c r="F88" i="1" s="1"/>
  <c r="F79" i="1"/>
  <c r="F80" i="1"/>
  <c r="F81" i="1"/>
  <c r="F82" i="1"/>
  <c r="F83" i="1"/>
  <c r="F84" i="1"/>
  <c r="F85" i="1"/>
  <c r="F86" i="1"/>
  <c r="F87" i="1"/>
  <c r="F91" i="1"/>
  <c r="F101" i="1" s="1"/>
  <c r="F92" i="1"/>
  <c r="F93" i="1"/>
  <c r="F94" i="1"/>
  <c r="F95" i="1"/>
  <c r="F96" i="1"/>
  <c r="F97" i="1"/>
  <c r="F98" i="1"/>
  <c r="F99" i="1"/>
  <c r="F100" i="1"/>
  <c r="F104" i="1"/>
  <c r="F105" i="1"/>
  <c r="F106" i="1"/>
  <c r="F114" i="1" s="1"/>
  <c r="F107" i="1"/>
  <c r="F108" i="1"/>
  <c r="F109" i="1"/>
  <c r="F110" i="1"/>
  <c r="F111" i="1"/>
  <c r="F112" i="1"/>
  <c r="F113" i="1"/>
  <c r="F117" i="1"/>
  <c r="F127" i="1" s="1"/>
  <c r="F118" i="1"/>
  <c r="F119" i="1"/>
  <c r="F120" i="1"/>
  <c r="F121" i="1"/>
  <c r="F122" i="1"/>
  <c r="F123" i="1"/>
  <c r="F124" i="1"/>
  <c r="F125" i="1"/>
  <c r="F126" i="1"/>
  <c r="F130" i="1"/>
  <c r="F140" i="1" s="1"/>
  <c r="F131" i="1"/>
  <c r="F132" i="1"/>
  <c r="F133" i="1"/>
  <c r="F134" i="1"/>
  <c r="F135" i="1"/>
  <c r="F136" i="1"/>
  <c r="F137" i="1"/>
  <c r="F138" i="1"/>
  <c r="F139" i="1"/>
  <c r="F143" i="1"/>
  <c r="F153" i="1" s="1"/>
  <c r="F144" i="1"/>
  <c r="F145" i="1"/>
  <c r="F146" i="1"/>
  <c r="F147" i="1"/>
  <c r="F148" i="1"/>
  <c r="F149" i="1"/>
  <c r="F150" i="1"/>
  <c r="F151" i="1"/>
  <c r="F152" i="1"/>
</calcChain>
</file>

<file path=xl/sharedStrings.xml><?xml version="1.0" encoding="utf-8"?>
<sst xmlns="http://schemas.openxmlformats.org/spreadsheetml/2006/main" count="247" uniqueCount="162">
  <si>
    <t>Mieter:</t>
  </si>
  <si>
    <t>Vermieter:</t>
  </si>
  <si>
    <t>Vorname Nachname</t>
  </si>
  <si>
    <t>Straße Nr.</t>
  </si>
  <si>
    <t>PLZ ORT</t>
  </si>
  <si>
    <t>Bad</t>
  </si>
  <si>
    <t>Flur</t>
  </si>
  <si>
    <t>Küche</t>
  </si>
  <si>
    <t>Balkon</t>
  </si>
  <si>
    <t>Ort, Datum</t>
  </si>
  <si>
    <t>Unterschrift Mieter:</t>
  </si>
  <si>
    <t>Unterschrift Vermieter:</t>
  </si>
  <si>
    <t xml:space="preserve">Wohnung: </t>
  </si>
  <si>
    <t>Etage, links/mitte/rechts, Straße Nr, PLZ Stadt</t>
  </si>
  <si>
    <t xml:space="preserve">Objekt Nr.: </t>
  </si>
  <si>
    <t>XX</t>
  </si>
  <si>
    <t>+49 XXX XXXXXXXX</t>
  </si>
  <si>
    <t>Max.mustermann@mail.de</t>
  </si>
  <si>
    <t>Inventarliste für möbliertes Wohnen</t>
  </si>
  <si>
    <t>Abstell-
Kammer</t>
  </si>
  <si>
    <t>Schlaf-
zimmer</t>
  </si>
  <si>
    <t>Wohn-
zimmer</t>
  </si>
  <si>
    <t>Kaufpreis
-Netto:</t>
  </si>
  <si>
    <t>Kaufpreis
-Brutto</t>
  </si>
  <si>
    <t>Anschaffungszeitraum:</t>
  </si>
  <si>
    <t>Kinder-
Zimmer1</t>
  </si>
  <si>
    <t>Kinder-
Zimmer2</t>
  </si>
  <si>
    <t>Kinder-
Zimmer3</t>
  </si>
  <si>
    <t>Name, Vorname</t>
  </si>
  <si>
    <t xml:space="preserve">Kontakt:  </t>
  </si>
  <si>
    <t xml:space="preserve">Telefon:  </t>
  </si>
  <si>
    <t xml:space="preserve">E-Mail:  </t>
  </si>
  <si>
    <t>Inv.Nr.</t>
  </si>
  <si>
    <t>Beschreibung/Inhalt:</t>
  </si>
  <si>
    <t>Bestätigt am:</t>
  </si>
  <si>
    <t xml:space="preserve">Diese Informationen sind nur für den Vermieter gedacht und </t>
  </si>
  <si>
    <t>sind NICHT an den Mieter auszuhändigen!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</si>
  <si>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</si>
  <si>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</si>
  <si>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</si>
  <si>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</si>
  <si>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</si>
  <si>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</si>
  <si>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</si>
  <si>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</si>
  <si>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</si>
  <si>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</si>
  <si>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</si>
  <si>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</si>
  <si>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</si>
  <si>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</si>
  <si>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</si>
  <si>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</si>
  <si>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</si>
  <si>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</si>
  <si>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</si>
  <si>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</si>
  <si>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c.001</t>
  </si>
  <si>
    <t>c.002</t>
  </si>
  <si>
    <t>c.003</t>
  </si>
  <si>
    <t>c.004</t>
  </si>
  <si>
    <t>c.005</t>
  </si>
  <si>
    <t>c.006</t>
  </si>
  <si>
    <t>c.007</t>
  </si>
  <si>
    <t>c.008</t>
  </si>
  <si>
    <t>c.009</t>
  </si>
  <si>
    <t>c.010</t>
  </si>
  <si>
    <t>d.001</t>
  </si>
  <si>
    <t>e.001</t>
  </si>
  <si>
    <t>f.001</t>
  </si>
  <si>
    <t>g.001</t>
  </si>
  <si>
    <t>h.001</t>
  </si>
  <si>
    <t>i.001</t>
  </si>
  <si>
    <t>j.001</t>
  </si>
  <si>
    <t>j.002</t>
  </si>
  <si>
    <t>j.003</t>
  </si>
  <si>
    <t>j.004</t>
  </si>
  <si>
    <t>j.005</t>
  </si>
  <si>
    <t>j.006</t>
  </si>
  <si>
    <t>j.007</t>
  </si>
  <si>
    <t>j.008</t>
  </si>
  <si>
    <t>j.009</t>
  </si>
  <si>
    <t>j.010</t>
  </si>
  <si>
    <t>i.002</t>
  </si>
  <si>
    <t>i.003</t>
  </si>
  <si>
    <t>i.004</t>
  </si>
  <si>
    <t>i.005</t>
  </si>
  <si>
    <t>i.006</t>
  </si>
  <si>
    <t>i.007</t>
  </si>
  <si>
    <t>i.008</t>
  </si>
  <si>
    <t>i.009</t>
  </si>
  <si>
    <t>i.010</t>
  </si>
  <si>
    <t>h.002</t>
  </si>
  <si>
    <t>h.003</t>
  </si>
  <si>
    <t>h.004</t>
  </si>
  <si>
    <t>h.005</t>
  </si>
  <si>
    <t>h.006</t>
  </si>
  <si>
    <t>h.007</t>
  </si>
  <si>
    <t>h.008</t>
  </si>
  <si>
    <t>h.009</t>
  </si>
  <si>
    <t>h.010</t>
  </si>
  <si>
    <t>g.002</t>
  </si>
  <si>
    <t>g.003</t>
  </si>
  <si>
    <t>g.004</t>
  </si>
  <si>
    <t>g.005</t>
  </si>
  <si>
    <t>g.006</t>
  </si>
  <si>
    <t>g.007</t>
  </si>
  <si>
    <t>g.008</t>
  </si>
  <si>
    <t>g.009</t>
  </si>
  <si>
    <t>g.010</t>
  </si>
  <si>
    <t>f.002</t>
  </si>
  <si>
    <t>f.003</t>
  </si>
  <si>
    <t>f.004</t>
  </si>
  <si>
    <t>f.005</t>
  </si>
  <si>
    <t>f.006</t>
  </si>
  <si>
    <t>f.007</t>
  </si>
  <si>
    <t>f.008</t>
  </si>
  <si>
    <t>f.009</t>
  </si>
  <si>
    <t>f.010</t>
  </si>
  <si>
    <t>e.002</t>
  </si>
  <si>
    <t>e.003</t>
  </si>
  <si>
    <t>e.004</t>
  </si>
  <si>
    <t>e.005</t>
  </si>
  <si>
    <t>e.006</t>
  </si>
  <si>
    <t>e.007</t>
  </si>
  <si>
    <t>e.008</t>
  </si>
  <si>
    <t>e.009</t>
  </si>
  <si>
    <t>e.010</t>
  </si>
  <si>
    <t>d.002</t>
  </si>
  <si>
    <t>d.003</t>
  </si>
  <si>
    <t>d.004</t>
  </si>
  <si>
    <t>d.005</t>
  </si>
  <si>
    <t>d.006</t>
  </si>
  <si>
    <t>d.007</t>
  </si>
  <si>
    <t>d.008</t>
  </si>
  <si>
    <t>d.009</t>
  </si>
  <si>
    <t>d.010</t>
  </si>
  <si>
    <t>c.011</t>
  </si>
  <si>
    <t>Vermieterblatt für Inventarliste</t>
  </si>
  <si>
    <t>Info:</t>
  </si>
  <si>
    <t>Vermieterblatt ganz einfach ausgeblendet werden und wird somit nicht gedruckt.</t>
  </si>
  <si>
    <t xml:space="preserve">Wenn die Blätter gedruckt werden, befinden sich die Informationen für den Vermieter </t>
  </si>
  <si>
    <t>immer auf der Seite direkt hiner der Inventarliste.</t>
  </si>
  <si>
    <t>Der Mieter bestätigt mit seiner Unterschrift das Inventar wie aufgelistet erhalten zu haben.</t>
  </si>
  <si>
    <t>Gesamt:</t>
  </si>
  <si>
    <t xml:space="preserve"> </t>
  </si>
  <si>
    <t xml:space="preserve">Inv.Nr. </t>
  </si>
  <si>
    <t>Inv.Nr.3</t>
  </si>
  <si>
    <t xml:space="preserve">Bad </t>
  </si>
  <si>
    <t>Anzahl</t>
  </si>
  <si>
    <t>Flur2</t>
  </si>
  <si>
    <t>_______________________</t>
  </si>
  <si>
    <t xml:space="preserve">Kinder-
Zimmer3 </t>
  </si>
  <si>
    <t xml:space="preserve">Kinder-
Zimmer2 </t>
  </si>
  <si>
    <t xml:space="preserve">Kinder-
Zimmer1 </t>
  </si>
  <si>
    <t xml:space="preserve">Abstell-
Kammer </t>
  </si>
  <si>
    <t xml:space="preserve">Balkon </t>
  </si>
  <si>
    <t xml:space="preserve">Schlaf-
zimmer </t>
  </si>
  <si>
    <t xml:space="preserve">Wohn-
zimmer </t>
  </si>
  <si>
    <t xml:space="preserve">Küche </t>
  </si>
  <si>
    <t>Somit sind für den Mieter nur alle ungeraden Seiten auszudrucken. Hierzu kann das</t>
  </si>
  <si>
    <t>Vorname Nachname Mieter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</si>
</sst>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i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/>
    <xf numFmtId="44" fontId="4" fillId="0" borderId="0" xfId="1" applyFont="1" applyAlignment="1"/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/>
    <xf numFmtId="44" fontId="0" fillId="0" borderId="0" xfId="1" applyFont="1"/>
    <xf numFmtId="0" fontId="4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>
      <alignment vertical="top"/>
    </xf>
    <xf numFmtId="44" fontId="4" fillId="0" borderId="0" xfId="1" applyFont="1"/>
    <xf numFmtId="44" fontId="4" fillId="0" borderId="0" xfId="1" applyFont="1" applyAlignment="1">
      <alignment horizontal="center" vertical="center" wrapText="1"/>
    </xf>
    <xf numFmtId="44" fontId="13" fillId="0" borderId="0" xfId="1" applyFont="1" applyAlignment="1"/>
    <xf numFmtId="44" fontId="4" fillId="0" borderId="0" xfId="1" applyNumberFormat="1" applyFont="1" applyAlignment="1"/>
    <xf numFmtId="44" fontId="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166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18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11</xdr:row>
      <xdr:rowOff>142380</xdr:rowOff>
    </xdr:from>
    <xdr:to>
      <xdr:col>3</xdr:col>
      <xdr:colOff>4011414</xdr:colOff>
      <xdr:row>15</xdr:row>
      <xdr:rowOff>40298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61872A6F-63BB-4A52-9D2F-B1F792B386F4}"/>
            </a:ext>
          </a:extLst>
        </xdr:cNvPr>
        <xdr:cNvGrpSpPr/>
      </xdr:nvGrpSpPr>
      <xdr:grpSpPr>
        <a:xfrm>
          <a:off x="3867149" y="1685430"/>
          <a:ext cx="2668390" cy="659918"/>
          <a:chOff x="3867149" y="1902307"/>
          <a:chExt cx="2668390" cy="659918"/>
        </a:xfrm>
      </xdr:grpSpPr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8ADB4E6F-FFA8-45EC-A462-4EA30B153281}"/>
              </a:ext>
            </a:extLst>
          </xdr:cNvPr>
          <xdr:cNvSpPr txBox="1"/>
        </xdr:nvSpPr>
        <xdr:spPr>
          <a:xfrm>
            <a:off x="3867149" y="1905000"/>
            <a:ext cx="723901" cy="657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e-DE" sz="1100" b="1"/>
              <a:t>Kontakt:  </a:t>
            </a:r>
          </a:p>
          <a:p>
            <a:pPr algn="r"/>
            <a:r>
              <a:rPr lang="de-DE" sz="1100" b="1"/>
              <a:t>Telefon:  </a:t>
            </a:r>
          </a:p>
          <a:p>
            <a:pPr algn="r"/>
            <a:r>
              <a:rPr lang="de-DE" sz="1100" b="1"/>
              <a:t>  E-Mail:  </a:t>
            </a:r>
          </a:p>
        </xdr:txBody>
      </xdr:sp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B47A0862-970E-40BB-9C8B-EC104E76FBF6}"/>
              </a:ext>
            </a:extLst>
          </xdr:cNvPr>
          <xdr:cNvSpPr txBox="1"/>
        </xdr:nvSpPr>
        <xdr:spPr>
          <a:xfrm>
            <a:off x="4535288" y="1902307"/>
            <a:ext cx="2000251" cy="657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DE" sz="1100">
                <a:solidFill>
                  <a:srgbClr val="FF0000"/>
                </a:solidFill>
              </a:rPr>
              <a:t>Vorname Nachname</a:t>
            </a:r>
          </a:p>
          <a:p>
            <a:pPr algn="l"/>
            <a:r>
              <a:rPr lang="de-DE" sz="1100">
                <a:solidFill>
                  <a:srgbClr val="FF0000"/>
                </a:solidFill>
              </a:rPr>
              <a:t>+49 XXX XXXXXXXX</a:t>
            </a:r>
          </a:p>
          <a:p>
            <a:pPr algn="l"/>
            <a:r>
              <a:rPr lang="de-DE" sz="1100">
                <a:solidFill>
                  <a:srgbClr val="FF0000"/>
                </a:solidFill>
              </a:rPr>
              <a:t>Max.mustermann@mail.de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0EBEB26-6E45-4053-AECE-81F03D61FE44}" name="Tabelle7" displayName="Tabelle7" ref="B37:I48" totalsRowCount="1" headerRowDxfId="165" dataDxfId="164" totalsRowDxfId="163">
  <autoFilter ref="B37:I47" xr:uid="{71FA6073-B59E-463F-97EB-C09CB1209463}"/>
  <tableColumns count="8">
    <tableColumn id="1" xr3:uid="{BDF6796A-13FD-4D02-AA66-2239EB884ACA}" name="Flur" totalsRowLabel="Anzahl" dataDxfId="162" totalsRowDxfId="161"/>
    <tableColumn id="2" xr3:uid="{E16068F0-59E6-429A-BEB2-9D3EACF6AEB4}" name="Inv.Nr." totalsRowFunction="count" dataDxfId="160" totalsRowDxfId="159"/>
    <tableColumn id="3" xr3:uid="{DCE7ECCC-ECEA-4EDB-A052-230140C5F25C}" name="Beschreibung/Inhalt:" dataDxfId="158" totalsRowDxfId="157"/>
    <tableColumn id="4" xr3:uid="{642B012B-FE14-499C-B92B-39D578E1EAAF}" name="Flur2" totalsRowLabel="Anzahl" dataDxfId="156" totalsRowDxfId="155"/>
    <tableColumn id="5" xr3:uid="{A36700BD-B6D2-4280-AF0B-9EAF15BE3954}" name="Inv.Nr.3" totalsRowFunction="count" dataDxfId="154" totalsRowDxfId="153">
      <calculatedColumnFormula>Tabelle7[[#This Row],[Inv.Nr.]]</calculatedColumnFormula>
    </tableColumn>
    <tableColumn id="6" xr3:uid="{A3883218-9DA3-45A2-8776-AE44E96AA16A}" name="Anschaffungszeitraum:" dataDxfId="152" totalsRowDxfId="151"/>
    <tableColumn id="7" xr3:uid="{DDA8F801-F433-4710-A8E0-0A462AF3F564}" name="Kaufpreis_x000a_-Netto:" totalsRowFunction="sum" dataDxfId="150" totalsRowDxfId="149" dataCellStyle="Währung"/>
    <tableColumn id="8" xr3:uid="{45CA23B9-0988-40D8-9D66-8ECEE56439E7}" name="Kaufpreis_x000a_-Brutto" totalsRowFunction="sum" dataDxfId="148" totalsRowDxfId="147" dataCellStyle="Währung"/>
  </tableColumns>
  <tableStyleInfo name="TableStyleMedium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27F04D5-C623-4E5E-84D1-3DEE8666F487}" name="Tabelle16" displayName="Tabelle16" ref="B24:I35" totalsRowCount="1" headerRowDxfId="1" totalsRowDxfId="0">
  <autoFilter ref="B24:I34" xr:uid="{F0325F29-8796-41A6-B3E0-B98D5EC1A5D7}"/>
  <tableColumns count="8">
    <tableColumn id="1" xr3:uid="{4681DEEE-B902-4D19-8432-901D61AB9852}" name="Bad" totalsRowLabel="Anzahl"/>
    <tableColumn id="2" xr3:uid="{BAE5EADC-A774-43A1-847E-AF3EB938C9B1}" name="Inv.Nr." totalsRowFunction="count"/>
    <tableColumn id="3" xr3:uid="{1DD2EBB4-70E1-4822-AB59-FAE13E9D0B38}" name="Beschreibung/Inhalt:"/>
    <tableColumn id="4" xr3:uid="{0A993952-7503-4D16-983D-A6C1A2CFD51C}" name="Bad " totalsRowLabel="Anzahl"/>
    <tableColumn id="5" xr3:uid="{13B05937-B654-4984-BF88-9761337ADB84}" name="Inv.Nr. " totalsRowFunction="count">
      <calculatedColumnFormula>Tabelle1!$C25</calculatedColumnFormula>
    </tableColumn>
    <tableColumn id="6" xr3:uid="{711BFC1A-C489-43F1-8664-9DE8D826E9B4}" name="Anschaffungszeitraum:"/>
    <tableColumn id="7" xr3:uid="{8141C667-84BD-4BFA-B225-7F393DD17BAB}" name="Kaufpreis_x000a_-Netto:" totalsRowFunction="sum" dataCellStyle="Währung" totalsRowCellStyle="Währung"/>
    <tableColumn id="8" xr3:uid="{9F069F51-9230-464E-BF6C-C4F128CF365B}" name="Kaufpreis_x000a_-Brutto" totalsRowFunction="sum" dataCellStyle="Währung" totalsRowCellStyle="Währung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0B05058-4877-4193-9B08-CCD3CEDAAA76}" name="Tabelle8" displayName="Tabelle8" ref="B50:I62" totalsRowCount="1" headerRowDxfId="146" dataDxfId="145" totalsRowDxfId="144">
  <autoFilter ref="B50:I61" xr:uid="{8E612B80-E606-4E8A-8C23-B28CA72B1C37}"/>
  <tableColumns count="8">
    <tableColumn id="1" xr3:uid="{91588EE3-36FD-4836-A394-383060897DD9}" name="Küche" totalsRowLabel="Anzahl" dataDxfId="143" totalsRowDxfId="142"/>
    <tableColumn id="2" xr3:uid="{3849B69B-0273-406D-AEEB-F9B960E3E60F}" name="Inv.Nr." totalsRowFunction="count" dataDxfId="141" totalsRowDxfId="140"/>
    <tableColumn id="3" xr3:uid="{8653BE32-5884-479D-ABDA-CFC43D04C16B}" name="Beschreibung/Inhalt:" dataDxfId="139" totalsRowDxfId="138"/>
    <tableColumn id="4" xr3:uid="{C4E97EE6-F506-4FAD-B1E2-3EB7FEB5A804}" name="Küche " totalsRowLabel="Anzahl" dataDxfId="137" totalsRowDxfId="136"/>
    <tableColumn id="5" xr3:uid="{E1A7A1B9-F7A0-411B-9295-B996E945D2C7}" name="Inv.Nr. " totalsRowFunction="count" dataDxfId="135" totalsRowDxfId="134">
      <calculatedColumnFormula>C51</calculatedColumnFormula>
    </tableColumn>
    <tableColumn id="6" xr3:uid="{C06908C8-EA6F-4FEE-AAE6-A2A7A5D02029}" name="Anschaffungszeitraum:" dataDxfId="133" totalsRowDxfId="132"/>
    <tableColumn id="7" xr3:uid="{B7632810-F293-46E2-A342-D591932CA651}" name="Kaufpreis_x000a_-Netto:" totalsRowFunction="sum" dataDxfId="131" totalsRowDxfId="130" dataCellStyle="Währung" totalsRowCellStyle="Währung"/>
    <tableColumn id="8" xr3:uid="{955F464C-3E67-4EAF-A14F-DEDD83575357}" name="Kaufpreis_x000a_-Brutto" totalsRowFunction="sum" dataDxfId="129" totalsRowDxfId="128" dataCellStyle="Währung" totalsRowCellStyle="Währung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7558C37-A1C4-479E-9846-F7D432FF1BAE}" name="Tabelle9" displayName="Tabelle9" ref="B64:I75" totalsRowCount="1" headerRowDxfId="127" dataDxfId="126" totalsRowDxfId="125">
  <autoFilter ref="B64:I74" xr:uid="{E52D1101-51BA-4587-827A-8324553B195A}"/>
  <tableColumns count="8">
    <tableColumn id="1" xr3:uid="{7BB38CE0-45EF-4FFF-BD72-929D930715C2}" name="Wohn-_x000a_zimmer" totalsRowLabel="Anzahl" dataDxfId="124" totalsRowDxfId="123"/>
    <tableColumn id="2" xr3:uid="{90033D29-F8B3-4666-871A-A621EF8CC8F1}" name="Inv.Nr." totalsRowFunction="count" dataDxfId="122" totalsRowDxfId="121"/>
    <tableColumn id="3" xr3:uid="{1D472A83-C879-4B16-8874-B071A81F6010}" name="Beschreibung/Inhalt:" dataDxfId="120" totalsRowDxfId="119"/>
    <tableColumn id="4" xr3:uid="{1D0BA47D-9317-4C71-8CB1-4A7ECB9856A6}" name="Wohn-_x000a_zimmer " totalsRowLabel="Anzahl" dataDxfId="118" totalsRowDxfId="117"/>
    <tableColumn id="5" xr3:uid="{862A8316-0DEF-48D4-B2D6-0C7877858BB1}" name="Inv.Nr. " totalsRowFunction="count" dataDxfId="116" totalsRowDxfId="115">
      <calculatedColumnFormula>C65</calculatedColumnFormula>
    </tableColumn>
    <tableColumn id="6" xr3:uid="{39B08CC2-CC2E-4ED0-98C0-8602A629EFD1}" name="Anschaffungszeitraum:" dataDxfId="114" totalsRowDxfId="113"/>
    <tableColumn id="7" xr3:uid="{07852199-172F-4106-855C-B99EF8923630}" name="Kaufpreis_x000a_-Netto:" totalsRowFunction="sum" dataDxfId="112" dataCellStyle="Währung" totalsRowCellStyle="Währung"/>
    <tableColumn id="8" xr3:uid="{BB7E3C4B-280F-42B4-B76C-3897F6E6FE6F}" name="Kaufpreis_x000a_-Brutto" totalsRowFunction="sum" dataDxfId="111" totalsRowDxfId="110" dataCellStyle="Währung" totalsRowCellStyle="Währung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CB8C696-CFC4-4D48-8276-A82BAE36A88E}" name="Tabelle10" displayName="Tabelle10" ref="B77:I88" totalsRowCount="1" headerRowDxfId="109" dataDxfId="108" totalsRowDxfId="107">
  <autoFilter ref="B77:I87" xr:uid="{CDF5D4DE-9F86-4BC0-A741-D85C9AB8DDEF}"/>
  <tableColumns count="8">
    <tableColumn id="1" xr3:uid="{46A5EA9B-6FE1-430F-8C6B-B930CFB5FAF5}" name="Schlaf-_x000a_zimmer" totalsRowLabel="Anzahl" dataDxfId="106" totalsRowDxfId="105"/>
    <tableColumn id="2" xr3:uid="{CD12FD3B-5AC2-4759-8804-25ABEB856781}" name="Inv.Nr." totalsRowFunction="count" dataDxfId="104" totalsRowDxfId="103"/>
    <tableColumn id="3" xr3:uid="{FC99C81D-F42F-441B-B4C9-B6F429183BCE}" name="Beschreibung/Inhalt:" dataDxfId="102" totalsRowDxfId="101"/>
    <tableColumn id="4" xr3:uid="{D89D8ED6-3368-4918-BEE6-259B1BDAB6E7}" name="Schlaf-_x000a_zimmer " totalsRowLabel="Anzahl" dataDxfId="100" totalsRowDxfId="99"/>
    <tableColumn id="5" xr3:uid="{443660DA-C49B-4731-9185-9A813AA3E867}" name="Inv.Nr. " totalsRowFunction="count" dataDxfId="98" totalsRowDxfId="97">
      <calculatedColumnFormula>C78</calculatedColumnFormula>
    </tableColumn>
    <tableColumn id="6" xr3:uid="{D2B81DB8-565C-4B42-9367-FF78F15E5743}" name="Anschaffungszeitraum:" dataDxfId="96" totalsRowDxfId="95"/>
    <tableColumn id="7" xr3:uid="{E3DD6A4A-7209-42BC-9FB8-576EA0711A18}" name="Kaufpreis_x000a_-Netto:" totalsRowFunction="sum" dataDxfId="94" dataCellStyle="Währung" totalsRowCellStyle="Währung"/>
    <tableColumn id="8" xr3:uid="{AB5C7B89-D9BF-4F24-8B94-171B09138511}" name="Kaufpreis_x000a_-Brutto" totalsRowFunction="sum" dataDxfId="93" totalsRowDxfId="92" dataCellStyle="Währung" totalsRowCellStyle="Währung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C61D84-ED62-41AE-B705-3EFA49B8D78B}" name="Tabelle11" displayName="Tabelle11" ref="B90:I101" totalsRowCount="1" headerRowDxfId="91" dataDxfId="90" totalsRowDxfId="89">
  <autoFilter ref="B90:I100" xr:uid="{372043AB-704A-4E04-A989-B4CE66384846}"/>
  <tableColumns count="8">
    <tableColumn id="1" xr3:uid="{F9532D02-C1AB-431B-8596-1F37DA4D0396}" name="Balkon" totalsRowLabel="Anzahl" dataDxfId="88" totalsRowDxfId="87"/>
    <tableColumn id="2" xr3:uid="{87411539-DC97-4534-B0C0-D7F91F4CC0EE}" name="Inv.Nr." totalsRowFunction="count" dataDxfId="86" totalsRowDxfId="85"/>
    <tableColumn id="3" xr3:uid="{21229A23-FFBA-4B4D-B13D-54F96F117E73}" name="Beschreibung/Inhalt:" dataDxfId="84" totalsRowDxfId="83"/>
    <tableColumn id="4" xr3:uid="{F5790920-15A2-40DE-9BEE-7A04279AD7E0}" name="Balkon " totalsRowLabel="Anzahl" dataDxfId="82" totalsRowDxfId="81"/>
    <tableColumn id="5" xr3:uid="{9E75F500-C9E0-4EA8-A60A-9F724B7510AF}" name="Inv.Nr. " totalsRowFunction="count" dataDxfId="80" totalsRowDxfId="79">
      <calculatedColumnFormula>C91</calculatedColumnFormula>
    </tableColumn>
    <tableColumn id="6" xr3:uid="{591CC4D5-A8D5-418F-A538-EAC4AC2D606A}" name="Anschaffungszeitraum:" dataDxfId="78" totalsRowDxfId="77"/>
    <tableColumn id="7" xr3:uid="{DC2D8199-08AD-4621-A5F2-71D051790439}" name="Kaufpreis_x000a_-Netto:" totalsRowFunction="sum" dataDxfId="76" dataCellStyle="Währung" totalsRowCellStyle="Währung"/>
    <tableColumn id="8" xr3:uid="{E7A789F9-9049-49E8-A6A8-E60A2BB5B542}" name="Kaufpreis_x000a_-Brutto" totalsRowFunction="sum" dataDxfId="75" totalsRowDxfId="74" dataCellStyle="Währung" totalsRowCellStyle="Währung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5003C78-7C5E-4F70-9B5F-88C98489E143}" name="Tabelle12" displayName="Tabelle12" ref="B103:I114" totalsRowCount="1" headerRowDxfId="73" dataDxfId="72" totalsRowDxfId="71">
  <autoFilter ref="B103:I113" xr:uid="{AC0B9F48-1CDD-484F-93D6-55FF2D54E809}"/>
  <tableColumns count="8">
    <tableColumn id="1" xr3:uid="{B5EC23E0-E52A-4382-8DE2-BCEDDA7933C1}" name="Abstell-_x000a_Kammer" totalsRowLabel="Anzahl" dataDxfId="70" totalsRowDxfId="69"/>
    <tableColumn id="2" xr3:uid="{174F8000-3475-4409-8351-C52A2930D7B5}" name="Inv.Nr." totalsRowFunction="count" dataDxfId="68" totalsRowDxfId="67"/>
    <tableColumn id="3" xr3:uid="{1A3ABEB2-5D52-4D7D-950E-8DF246008155}" name="Beschreibung/Inhalt:" dataDxfId="66" totalsRowDxfId="65"/>
    <tableColumn id="4" xr3:uid="{B86B5595-6A81-4C5C-A1B1-013AB1B0A7D3}" name="Abstell-_x000a_Kammer " totalsRowLabel="Anzahl" dataDxfId="64" totalsRowDxfId="63"/>
    <tableColumn id="5" xr3:uid="{93085C4B-D391-4D5D-899A-0F224225C83A}" name="Inv.Nr. " totalsRowFunction="count" dataDxfId="62" totalsRowDxfId="61">
      <calculatedColumnFormula>C104</calculatedColumnFormula>
    </tableColumn>
    <tableColumn id="6" xr3:uid="{738FBF98-EEEB-4477-A272-6C6B2F80CDBA}" name="Anschaffungszeitraum:" dataDxfId="60" totalsRowDxfId="59"/>
    <tableColumn id="7" xr3:uid="{BA80799C-34D8-412F-B6FD-0537583345CD}" name="Kaufpreis_x000a_-Netto:" totalsRowFunction="sum" dataDxfId="58" dataCellStyle="Währung" totalsRowCellStyle="Währung"/>
    <tableColumn id="8" xr3:uid="{8E89B545-7036-47C7-A7DF-DD82F695A050}" name="Kaufpreis_x000a_-Brutto" totalsRowFunction="sum" dataDxfId="57" totalsRowDxfId="56" dataCellStyle="Währung" totalsRowCellStyle="Währung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CC73E88-B45C-4028-92E7-1C9A026713B9}" name="Tabelle13" displayName="Tabelle13" ref="B116:I127" totalsRowCount="1" headerRowDxfId="55" dataDxfId="54" totalsRowDxfId="53">
  <autoFilter ref="B116:I126" xr:uid="{CC8D445F-970F-493A-9111-C821F03CF103}"/>
  <tableColumns count="8">
    <tableColumn id="1" xr3:uid="{1E273FC7-A2BA-4A3F-BC31-A04922E6A597}" name="Kinder-_x000a_Zimmer1" totalsRowLabel="Anzahl" dataDxfId="52" totalsRowDxfId="51"/>
    <tableColumn id="2" xr3:uid="{8788C83F-09F2-4A6D-94A4-77F15B86A90B}" name="Inv.Nr." totalsRowFunction="count" dataDxfId="50" totalsRowDxfId="49"/>
    <tableColumn id="3" xr3:uid="{B0D1AF99-EFC9-4F5E-A81E-C292FF963D5F}" name="Beschreibung/Inhalt:" dataDxfId="48" totalsRowDxfId="47"/>
    <tableColumn id="4" xr3:uid="{4DDF5AFC-4757-4A72-9C35-829A1FCF4A84}" name="Kinder-_x000a_Zimmer1 " totalsRowLabel="Anzahl" dataDxfId="46" totalsRowDxfId="45"/>
    <tableColumn id="5" xr3:uid="{420D8525-BEF1-4DE6-B595-E5E438EDC007}" name="Inv.Nr. " totalsRowFunction="count" dataDxfId="44" totalsRowDxfId="43">
      <calculatedColumnFormula>C117</calculatedColumnFormula>
    </tableColumn>
    <tableColumn id="6" xr3:uid="{B8286B36-9D54-4EDF-9BC6-AC8F3616AA29}" name="Anschaffungszeitraum:" dataDxfId="42" totalsRowDxfId="41"/>
    <tableColumn id="7" xr3:uid="{0BA95233-DDDB-4D74-9E49-F567A182AD07}" name="Kaufpreis_x000a_-Netto:" totalsRowFunction="sum" dataDxfId="40" dataCellStyle="Währung" totalsRowCellStyle="Währung"/>
    <tableColumn id="8" xr3:uid="{5897378C-F561-4E1A-B4A8-6C08CB768518}" name="Kaufpreis_x000a_-Brutto" totalsRowFunction="sum" dataDxfId="39" totalsRowDxfId="38" dataCellStyle="Währung" totalsRowCellStyle="Währung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223297D-8362-4CF9-AA17-EAAE0FE1D501}" name="Tabelle14" displayName="Tabelle14" ref="B129:I140" totalsRowCount="1" headerRowDxfId="37" dataDxfId="36" totalsRowDxfId="35">
  <autoFilter ref="B129:I139" xr:uid="{E3E4C3AB-958B-45D0-8120-7CD27B496F0F}"/>
  <tableColumns count="8">
    <tableColumn id="1" xr3:uid="{3582BB0E-B7C9-4BD6-97CE-C9EA900754B7}" name="Kinder-_x000a_Zimmer2" totalsRowLabel="Anzahl" dataDxfId="34" totalsRowDxfId="33"/>
    <tableColumn id="2" xr3:uid="{8EF1EC07-D26F-47C8-A43A-00A8C211216C}" name="Inv.Nr." totalsRowFunction="count" dataDxfId="32" totalsRowDxfId="31"/>
    <tableColumn id="3" xr3:uid="{63577DE3-42BC-48CE-A127-682AB4347456}" name="Beschreibung/Inhalt:" dataDxfId="30" totalsRowDxfId="29"/>
    <tableColumn id="4" xr3:uid="{CEC4EE8D-7389-4522-9148-55B8F5930BCF}" name="Kinder-_x000a_Zimmer2 " totalsRowLabel="Anzahl" dataDxfId="28" totalsRowDxfId="27"/>
    <tableColumn id="5" xr3:uid="{CA8594C2-822B-4171-91D0-19B9349BA788}" name="Inv.Nr. " totalsRowFunction="count" dataDxfId="26" totalsRowDxfId="25">
      <calculatedColumnFormula>C130</calculatedColumnFormula>
    </tableColumn>
    <tableColumn id="6" xr3:uid="{51A724E2-2142-46EC-9A2B-03305A0AAA31}" name="Anschaffungszeitraum:" dataDxfId="24" totalsRowDxfId="23"/>
    <tableColumn id="7" xr3:uid="{54E85214-901A-4DDC-AF53-1BE6CEA4DE30}" name="Kaufpreis_x000a_-Netto:" totalsRowFunction="sum" dataDxfId="22" dataCellStyle="Währung" totalsRowCellStyle="Währung"/>
    <tableColumn id="8" xr3:uid="{37AEF91E-C828-4BD9-AE42-C4A3CF2F4ABA}" name="Kaufpreis_x000a_-Brutto" totalsRowFunction="sum" dataDxfId="21" totalsRowDxfId="20" dataCellStyle="Währung" totalsRowCellStyle="Währung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C787183-84B6-48FD-929A-F22DC079B6B3}" name="Tabelle15" displayName="Tabelle15" ref="B142:I153" totalsRowCount="1" headerRowDxfId="19" dataDxfId="18" totalsRowDxfId="17" headerRowCellStyle="Währung">
  <autoFilter ref="B142:I152" xr:uid="{035E923E-EDE0-4C6B-86F2-4C274BD54DC3}"/>
  <tableColumns count="8">
    <tableColumn id="1" xr3:uid="{8B0D0D97-6F19-4E46-A971-6F501A62C6BC}" name="Kinder-_x000a_Zimmer3" totalsRowLabel="Anzahl" dataDxfId="16" totalsRowDxfId="15"/>
    <tableColumn id="2" xr3:uid="{3BD79A9F-5564-4641-9CD8-1668861FEEEE}" name="Inv.Nr." totalsRowFunction="count" dataDxfId="14" totalsRowDxfId="13"/>
    <tableColumn id="3" xr3:uid="{C972DAD1-E344-4417-8FC1-7AF5363EC793}" name="Beschreibung/Inhalt:" dataDxfId="12" totalsRowDxfId="11"/>
    <tableColumn id="4" xr3:uid="{E6B9F804-CF4C-49DD-87F3-AB8747A2173E}" name="Kinder-_x000a_Zimmer3 " totalsRowLabel="Anzahl" dataDxfId="10" totalsRowDxfId="9"/>
    <tableColumn id="5" xr3:uid="{CC3A4923-1F0F-4043-BEFE-DED920DDDA09}" name="Inv.Nr. " totalsRowFunction="count" dataDxfId="8" totalsRowDxfId="7">
      <calculatedColumnFormula>C143</calculatedColumnFormula>
    </tableColumn>
    <tableColumn id="6" xr3:uid="{89B90D3F-245D-4DE9-8400-9034974BD60F}" name="Anschaffungszeitraum:" dataDxfId="6" totalsRowDxfId="5"/>
    <tableColumn id="7" xr3:uid="{E872BEE5-AA13-445B-9464-AB3E710D50F0}" name="Kaufpreis_x000a_-Netto:" totalsRowFunction="sum" dataDxfId="4" dataCellStyle="Währung" totalsRowCellStyle="Währung"/>
    <tableColumn id="8" xr3:uid="{ADDDBB25-3F59-48DA-AC3B-FDE474C55221}" name="Kaufpreis_x000a_-Brutto" totalsRowFunction="sum" dataDxfId="3" totalsRowDxfId="2" dataCellStyle="Währung" totalsRowCellStyle="Währung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FFBAC-15A3-48E8-84A2-851A94A5146B}">
  <dimension ref="B3:I164"/>
  <sheetViews>
    <sheetView tabSelected="1" view="pageBreakPreview" topLeftCell="A132" zoomScaleNormal="100" zoomScaleSheetLayoutView="100" workbookViewId="0">
      <selection activeCell="B21" sqref="B21:D21"/>
    </sheetView>
  </sheetViews>
  <sheetFormatPr baseColWidth="10" defaultRowHeight="15" outlineLevelRow="1" outlineLevelCol="1" x14ac:dyDescent="0.25"/>
  <cols>
    <col min="2" max="2" width="15.7109375" customWidth="1"/>
    <col min="3" max="3" width="10.7109375" customWidth="1"/>
    <col min="4" max="4" width="60.7109375" customWidth="1"/>
    <col min="5" max="5" width="19.85546875" customWidth="1" outlineLevel="1"/>
    <col min="6" max="6" width="10.85546875" style="5" bestFit="1" customWidth="1" outlineLevel="1"/>
    <col min="7" max="7" width="24.7109375" bestFit="1" customWidth="1" outlineLevel="1"/>
    <col min="8" max="8" width="12.42578125" style="17" customWidth="1" outlineLevel="1"/>
    <col min="9" max="9" width="13.140625" style="17" customWidth="1" outlineLevel="1"/>
  </cols>
  <sheetData>
    <row r="3" spans="2:9" hidden="1" outlineLevel="1" x14ac:dyDescent="0.25">
      <c r="B3" s="1" t="s">
        <v>29</v>
      </c>
      <c r="C3" s="31" t="s">
        <v>2</v>
      </c>
      <c r="D3" s="31"/>
    </row>
    <row r="4" spans="2:9" hidden="1" outlineLevel="1" x14ac:dyDescent="0.25">
      <c r="B4" s="1" t="s">
        <v>30</v>
      </c>
      <c r="C4" s="31" t="s">
        <v>16</v>
      </c>
      <c r="D4" s="31"/>
    </row>
    <row r="5" spans="2:9" hidden="1" outlineLevel="1" x14ac:dyDescent="0.25">
      <c r="B5" s="1" t="s">
        <v>31</v>
      </c>
      <c r="C5" s="31" t="s">
        <v>17</v>
      </c>
      <c r="D5" s="31"/>
    </row>
    <row r="6" spans="2:9" collapsed="1" x14ac:dyDescent="0.25"/>
    <row r="7" spans="2:9" ht="15" customHeight="1" x14ac:dyDescent="0.25">
      <c r="B7" s="26" t="s">
        <v>18</v>
      </c>
      <c r="C7" s="26"/>
      <c r="D7" s="26"/>
      <c r="E7" s="26" t="s">
        <v>138</v>
      </c>
      <c r="F7" s="26"/>
      <c r="G7" s="26"/>
      <c r="H7" s="26"/>
      <c r="I7" s="26"/>
    </row>
    <row r="8" spans="2:9" ht="15" customHeight="1" x14ac:dyDescent="0.25">
      <c r="B8" s="26"/>
      <c r="C8" s="26"/>
      <c r="D8" s="26"/>
      <c r="E8" s="26"/>
      <c r="F8" s="26"/>
      <c r="G8" s="26"/>
      <c r="H8" s="26"/>
      <c r="I8" s="26"/>
    </row>
    <row r="9" spans="2:9" ht="15" customHeight="1" x14ac:dyDescent="0.25">
      <c r="B9" s="32"/>
      <c r="C9" s="32"/>
      <c r="D9" s="32"/>
    </row>
    <row r="10" spans="2:9" ht="15.75" x14ac:dyDescent="0.25">
      <c r="B10" s="10" t="s">
        <v>12</v>
      </c>
      <c r="C10" s="33" t="s">
        <v>13</v>
      </c>
      <c r="D10" s="33"/>
      <c r="E10" s="27" t="s">
        <v>35</v>
      </c>
      <c r="F10" s="28"/>
      <c r="G10" s="28"/>
      <c r="H10" s="28"/>
      <c r="I10" s="28"/>
    </row>
    <row r="11" spans="2:9" ht="15.75" x14ac:dyDescent="0.25">
      <c r="B11" s="11" t="s">
        <v>14</v>
      </c>
      <c r="C11" s="34" t="s">
        <v>15</v>
      </c>
      <c r="D11" s="34"/>
      <c r="E11" s="27" t="s">
        <v>36</v>
      </c>
      <c r="F11" s="28"/>
      <c r="G11" s="28"/>
      <c r="H11" s="28"/>
      <c r="I11" s="28"/>
    </row>
    <row r="12" spans="2:9" x14ac:dyDescent="0.25">
      <c r="B12" s="2"/>
      <c r="C12" s="2"/>
      <c r="D12" s="2"/>
      <c r="F12" s="8"/>
      <c r="G12" s="3"/>
      <c r="H12" s="21"/>
      <c r="I12" s="21"/>
    </row>
    <row r="13" spans="2:9" x14ac:dyDescent="0.25">
      <c r="B13" s="6" t="s">
        <v>1</v>
      </c>
      <c r="C13" s="2"/>
      <c r="D13" s="2"/>
      <c r="E13" s="7" t="s">
        <v>139</v>
      </c>
      <c r="F13" s="8"/>
      <c r="G13" s="3"/>
      <c r="H13" s="21"/>
      <c r="I13" s="21"/>
    </row>
    <row r="14" spans="2:9" x14ac:dyDescent="0.25">
      <c r="B14" s="30" t="s">
        <v>2</v>
      </c>
      <c r="C14" s="30"/>
      <c r="D14" s="30"/>
      <c r="E14" s="35" t="s">
        <v>141</v>
      </c>
      <c r="F14" s="35"/>
      <c r="G14" s="35"/>
      <c r="H14" s="35"/>
      <c r="I14" s="35"/>
    </row>
    <row r="15" spans="2:9" x14ac:dyDescent="0.25">
      <c r="B15" s="30" t="s">
        <v>3</v>
      </c>
      <c r="C15" s="30"/>
      <c r="D15" s="30"/>
      <c r="E15" s="35" t="s">
        <v>142</v>
      </c>
      <c r="F15" s="35"/>
      <c r="G15" s="35"/>
      <c r="H15" s="35"/>
      <c r="I15" s="35"/>
    </row>
    <row r="16" spans="2:9" x14ac:dyDescent="0.25">
      <c r="B16" s="30" t="s">
        <v>4</v>
      </c>
      <c r="C16" s="30"/>
      <c r="D16" s="30"/>
      <c r="E16" s="35" t="s">
        <v>160</v>
      </c>
      <c r="F16" s="35"/>
      <c r="G16" s="35"/>
      <c r="H16" s="35"/>
      <c r="I16" s="35"/>
    </row>
    <row r="17" spans="2:9" x14ac:dyDescent="0.25">
      <c r="B17" s="2"/>
      <c r="C17" s="2"/>
      <c r="D17" s="2"/>
      <c r="E17" s="35" t="s">
        <v>140</v>
      </c>
      <c r="F17" s="35"/>
      <c r="G17" s="35"/>
      <c r="H17" s="35"/>
      <c r="I17" s="35"/>
    </row>
    <row r="18" spans="2:9" x14ac:dyDescent="0.25">
      <c r="B18" s="6" t="s">
        <v>0</v>
      </c>
      <c r="C18" s="2"/>
      <c r="D18" s="2"/>
      <c r="F18" s="13"/>
      <c r="G18" s="13"/>
      <c r="H18" s="14"/>
      <c r="I18" s="14"/>
    </row>
    <row r="19" spans="2:9" x14ac:dyDescent="0.25">
      <c r="B19" s="30" t="s">
        <v>161</v>
      </c>
      <c r="C19" s="30"/>
      <c r="D19" s="30"/>
      <c r="F19" s="13"/>
      <c r="G19" s="13"/>
      <c r="H19" s="14"/>
      <c r="I19" s="14"/>
    </row>
    <row r="20" spans="2:9" ht="15.75" customHeight="1" x14ac:dyDescent="0.25">
      <c r="B20" s="30" t="s">
        <v>3</v>
      </c>
      <c r="C20" s="30"/>
      <c r="D20" s="30"/>
      <c r="F20" s="13"/>
      <c r="G20" s="13"/>
      <c r="H20" s="14"/>
      <c r="I20" s="14"/>
    </row>
    <row r="21" spans="2:9" x14ac:dyDescent="0.25">
      <c r="B21" s="30" t="s">
        <v>4</v>
      </c>
      <c r="C21" s="30"/>
      <c r="D21" s="30"/>
      <c r="F21" s="13"/>
      <c r="G21" s="13"/>
      <c r="H21" s="14"/>
      <c r="I21" s="14"/>
    </row>
    <row r="22" spans="2:9" x14ac:dyDescent="0.25">
      <c r="F22"/>
    </row>
    <row r="23" spans="2:9" x14ac:dyDescent="0.25">
      <c r="F23"/>
    </row>
    <row r="24" spans="2:9" s="12" customFormat="1" ht="30" outlineLevel="1" x14ac:dyDescent="0.25">
      <c r="B24" s="5" t="s">
        <v>5</v>
      </c>
      <c r="C24" s="5" t="s">
        <v>32</v>
      </c>
      <c r="D24" s="5" t="s">
        <v>33</v>
      </c>
      <c r="E24" s="5" t="s">
        <v>148</v>
      </c>
      <c r="F24" s="5" t="s">
        <v>146</v>
      </c>
      <c r="G24" s="5" t="s">
        <v>24</v>
      </c>
      <c r="H24" s="25" t="s">
        <v>22</v>
      </c>
      <c r="I24" s="25" t="s">
        <v>23</v>
      </c>
    </row>
    <row r="25" spans="2:9" outlineLevel="1" x14ac:dyDescent="0.25">
      <c r="C25" t="s">
        <v>37</v>
      </c>
      <c r="F25" t="str">
        <f>Tabelle1!$C25</f>
        <v>a.001</v>
      </c>
    </row>
    <row r="26" spans="2:9" outlineLevel="1" x14ac:dyDescent="0.25">
      <c r="C26" t="s">
        <v>38</v>
      </c>
      <c r="F26" t="str">
        <f>Tabelle1!$C26</f>
        <v>a.002</v>
      </c>
    </row>
    <row r="27" spans="2:9" outlineLevel="1" x14ac:dyDescent="0.25">
      <c r="C27" t="s">
        <v>39</v>
      </c>
      <c r="F27" t="str">
        <f>Tabelle1!$C27</f>
        <v>a.003</v>
      </c>
    </row>
    <row r="28" spans="2:9" outlineLevel="1" x14ac:dyDescent="0.25">
      <c r="C28" t="s">
        <v>40</v>
      </c>
      <c r="F28" t="str">
        <f>Tabelle1!$C28</f>
        <v>a.004</v>
      </c>
    </row>
    <row r="29" spans="2:9" outlineLevel="1" x14ac:dyDescent="0.25">
      <c r="C29" t="s">
        <v>41</v>
      </c>
      <c r="F29" t="str">
        <f>Tabelle1!$C29</f>
        <v>a.005</v>
      </c>
    </row>
    <row r="30" spans="2:9" outlineLevel="1" x14ac:dyDescent="0.25">
      <c r="C30" t="s">
        <v>42</v>
      </c>
      <c r="F30" t="str">
        <f>Tabelle1!$C30</f>
        <v>a.006</v>
      </c>
    </row>
    <row r="31" spans="2:9" outlineLevel="1" x14ac:dyDescent="0.25">
      <c r="C31" t="s">
        <v>43</v>
      </c>
      <c r="F31" t="str">
        <f>Tabelle1!$C31</f>
        <v>a.007</v>
      </c>
    </row>
    <row r="32" spans="2:9" outlineLevel="1" x14ac:dyDescent="0.25">
      <c r="C32" t="s">
        <v>44</v>
      </c>
      <c r="F32" t="str">
        <f>Tabelle1!$C32</f>
        <v>a.008</v>
      </c>
    </row>
    <row r="33" spans="2:9" outlineLevel="1" x14ac:dyDescent="0.25">
      <c r="C33" t="s">
        <v>45</v>
      </c>
      <c r="F33" t="str">
        <f>Tabelle1!$C33</f>
        <v>a.009</v>
      </c>
    </row>
    <row r="34" spans="2:9" outlineLevel="1" x14ac:dyDescent="0.25">
      <c r="C34" t="s">
        <v>46</v>
      </c>
      <c r="F34" t="str">
        <f>Tabelle1!$C34</f>
        <v>a.010</v>
      </c>
    </row>
    <row r="35" spans="2:9" outlineLevel="1" x14ac:dyDescent="0.25">
      <c r="B35" s="13" t="s">
        <v>149</v>
      </c>
      <c r="C35" s="13">
        <f>SUBTOTAL(103,Tabelle16[Inv.Nr.])</f>
        <v>10</v>
      </c>
      <c r="D35" s="13"/>
      <c r="E35" s="13" t="s">
        <v>149</v>
      </c>
      <c r="F35" s="13">
        <f>SUBTOTAL(103,Tabelle16[Inv.Nr. ])</f>
        <v>10</v>
      </c>
      <c r="G35" s="13"/>
      <c r="H35" s="24">
        <f>SUBTOTAL(109,Tabelle16[Kaufpreis
-Netto:])</f>
        <v>0</v>
      </c>
      <c r="I35" s="24">
        <f>SUBTOTAL(109,Tabelle16[Kaufpreis
-Brutto])</f>
        <v>0</v>
      </c>
    </row>
    <row r="36" spans="2:9" s="5" customFormat="1" x14ac:dyDescent="0.25">
      <c r="B36" s="13" t="s">
        <v>145</v>
      </c>
      <c r="C36" s="13"/>
      <c r="D36" s="13"/>
      <c r="E36" s="13"/>
      <c r="F36" s="13"/>
      <c r="G36" s="13"/>
      <c r="H36" s="14"/>
      <c r="I36" s="14"/>
    </row>
    <row r="37" spans="2:9" ht="30" outlineLevel="1" x14ac:dyDescent="0.25">
      <c r="B37" s="8" t="s">
        <v>6</v>
      </c>
      <c r="C37" s="8" t="s">
        <v>32</v>
      </c>
      <c r="D37" s="8" t="s">
        <v>33</v>
      </c>
      <c r="E37" s="8" t="s">
        <v>150</v>
      </c>
      <c r="F37" s="8" t="s">
        <v>147</v>
      </c>
      <c r="G37" s="8" t="s">
        <v>24</v>
      </c>
      <c r="H37" s="22" t="s">
        <v>22</v>
      </c>
      <c r="I37" s="22" t="s">
        <v>23</v>
      </c>
    </row>
    <row r="38" spans="2:9" outlineLevel="1" x14ac:dyDescent="0.25">
      <c r="B38" s="9"/>
      <c r="C38" s="13" t="s">
        <v>47</v>
      </c>
      <c r="D38" s="13"/>
      <c r="E38" s="13"/>
      <c r="F38" s="13" t="str">
        <f>Tabelle7[[#This Row],[Inv.Nr.]]</f>
        <v>b.001</v>
      </c>
      <c r="G38" s="13"/>
      <c r="H38" s="14"/>
      <c r="I38" s="14"/>
    </row>
    <row r="39" spans="2:9" outlineLevel="1" x14ac:dyDescent="0.25">
      <c r="B39" s="13"/>
      <c r="C39" s="13" t="s">
        <v>48</v>
      </c>
      <c r="D39" s="13"/>
      <c r="E39" s="13"/>
      <c r="F39" s="13" t="str">
        <f>Tabelle7[[#This Row],[Inv.Nr.]]</f>
        <v>b.002</v>
      </c>
      <c r="G39" s="13"/>
      <c r="H39" s="14"/>
      <c r="I39" s="14"/>
    </row>
    <row r="40" spans="2:9" outlineLevel="1" x14ac:dyDescent="0.25">
      <c r="B40" s="13"/>
      <c r="C40" s="13" t="s">
        <v>49</v>
      </c>
      <c r="D40" s="13"/>
      <c r="E40" s="13"/>
      <c r="F40" s="13" t="str">
        <f>Tabelle7[[#This Row],[Inv.Nr.]]</f>
        <v>b.003</v>
      </c>
      <c r="G40" s="13"/>
      <c r="H40" s="14"/>
      <c r="I40" s="14"/>
    </row>
    <row r="41" spans="2:9" outlineLevel="1" x14ac:dyDescent="0.25">
      <c r="B41" s="13"/>
      <c r="C41" s="13" t="s">
        <v>50</v>
      </c>
      <c r="D41" s="13"/>
      <c r="E41" s="13"/>
      <c r="F41" s="13" t="str">
        <f>Tabelle7[[#This Row],[Inv.Nr.]]</f>
        <v>b.004</v>
      </c>
      <c r="G41" s="13"/>
      <c r="H41" s="14"/>
      <c r="I41" s="14"/>
    </row>
    <row r="42" spans="2:9" outlineLevel="1" x14ac:dyDescent="0.25">
      <c r="B42" s="13"/>
      <c r="C42" s="13" t="s">
        <v>51</v>
      </c>
      <c r="D42" s="13"/>
      <c r="E42" s="13"/>
      <c r="F42" s="13" t="str">
        <f>Tabelle7[[#This Row],[Inv.Nr.]]</f>
        <v>b.005</v>
      </c>
      <c r="G42" s="13"/>
      <c r="H42" s="14"/>
      <c r="I42" s="14"/>
    </row>
    <row r="43" spans="2:9" outlineLevel="1" x14ac:dyDescent="0.25">
      <c r="B43" s="13"/>
      <c r="C43" s="13" t="s">
        <v>52</v>
      </c>
      <c r="D43" s="13"/>
      <c r="E43" s="13"/>
      <c r="F43" s="13" t="str">
        <f>Tabelle7[[#This Row],[Inv.Nr.]]</f>
        <v>b.006</v>
      </c>
      <c r="G43" s="13"/>
      <c r="H43" s="14"/>
      <c r="I43" s="14"/>
    </row>
    <row r="44" spans="2:9" outlineLevel="1" x14ac:dyDescent="0.25">
      <c r="B44" s="13"/>
      <c r="C44" s="13" t="s">
        <v>53</v>
      </c>
      <c r="D44" s="13"/>
      <c r="E44" s="13"/>
      <c r="F44" s="13" t="str">
        <f>Tabelle7[[#This Row],[Inv.Nr.]]</f>
        <v>b.007</v>
      </c>
      <c r="G44" s="13"/>
      <c r="H44" s="14"/>
      <c r="I44" s="14"/>
    </row>
    <row r="45" spans="2:9" outlineLevel="1" x14ac:dyDescent="0.25">
      <c r="B45" s="13"/>
      <c r="C45" s="13" t="s">
        <v>54</v>
      </c>
      <c r="D45" s="13"/>
      <c r="E45" s="13"/>
      <c r="F45" s="13" t="str">
        <f>Tabelle7[[#This Row],[Inv.Nr.]]</f>
        <v>b.008</v>
      </c>
      <c r="G45" s="13"/>
      <c r="H45" s="14"/>
      <c r="I45" s="14"/>
    </row>
    <row r="46" spans="2:9" s="4" customFormat="1" outlineLevel="1" x14ac:dyDescent="0.25">
      <c r="B46" s="13"/>
      <c r="C46" s="13" t="s">
        <v>55</v>
      </c>
      <c r="D46" s="13"/>
      <c r="E46" s="13"/>
      <c r="F46" s="13" t="str">
        <f>Tabelle7[[#This Row],[Inv.Nr.]]</f>
        <v>b.009</v>
      </c>
      <c r="G46" s="13"/>
      <c r="H46" s="14"/>
      <c r="I46" s="14"/>
    </row>
    <row r="47" spans="2:9" outlineLevel="1" x14ac:dyDescent="0.25">
      <c r="B47" s="13"/>
      <c r="C47" s="13" t="s">
        <v>56</v>
      </c>
      <c r="D47" s="13"/>
      <c r="E47" s="13"/>
      <c r="F47" s="13" t="str">
        <f>Tabelle7[[#This Row],[Inv.Nr.]]</f>
        <v>b.010</v>
      </c>
      <c r="G47" s="13"/>
      <c r="H47" s="14"/>
      <c r="I47" s="14"/>
    </row>
    <row r="48" spans="2:9" outlineLevel="1" x14ac:dyDescent="0.25">
      <c r="B48" s="13" t="s">
        <v>149</v>
      </c>
      <c r="C48" s="13">
        <f>SUBTOTAL(103,Tabelle7[Inv.Nr.])</f>
        <v>10</v>
      </c>
      <c r="D48" s="13"/>
      <c r="E48" s="13" t="s">
        <v>149</v>
      </c>
      <c r="F48" s="13">
        <f>SUBTOTAL(103,Tabelle7[Inv.Nr.3])</f>
        <v>10</v>
      </c>
      <c r="G48" s="13"/>
      <c r="H48" s="16">
        <f>SUBTOTAL(109,Tabelle7[Kaufpreis
-Netto:])</f>
        <v>0</v>
      </c>
      <c r="I48" s="16">
        <f>SUBTOTAL(109,Tabelle7[Kaufpreis
-Brutto])</f>
        <v>0</v>
      </c>
    </row>
    <row r="49" spans="2:9" s="5" customFormat="1" x14ac:dyDescent="0.25">
      <c r="B49" s="13" t="s">
        <v>145</v>
      </c>
      <c r="C49" s="13"/>
      <c r="D49" s="13"/>
      <c r="E49" s="13"/>
      <c r="F49" s="13"/>
      <c r="G49" s="13"/>
      <c r="H49" s="14"/>
      <c r="I49" s="14"/>
    </row>
    <row r="50" spans="2:9" ht="30" outlineLevel="1" x14ac:dyDescent="0.25">
      <c r="B50" s="8" t="s">
        <v>7</v>
      </c>
      <c r="C50" s="8" t="s">
        <v>32</v>
      </c>
      <c r="D50" s="8" t="s">
        <v>33</v>
      </c>
      <c r="E50" s="8" t="s">
        <v>159</v>
      </c>
      <c r="F50" s="8" t="s">
        <v>146</v>
      </c>
      <c r="G50" s="8" t="s">
        <v>24</v>
      </c>
      <c r="H50" s="22" t="s">
        <v>22</v>
      </c>
      <c r="I50" s="22" t="s">
        <v>23</v>
      </c>
    </row>
    <row r="51" spans="2:9" outlineLevel="1" x14ac:dyDescent="0.25">
      <c r="B51" s="13"/>
      <c r="C51" s="13" t="s">
        <v>57</v>
      </c>
      <c r="D51" s="13"/>
      <c r="E51" s="13"/>
      <c r="F51" s="13" t="str">
        <f t="shared" ref="F51" si="0">C51</f>
        <v>c.001</v>
      </c>
      <c r="G51" s="13"/>
      <c r="H51" s="14"/>
      <c r="I51" s="14"/>
    </row>
    <row r="52" spans="2:9" outlineLevel="1" x14ac:dyDescent="0.25">
      <c r="B52" s="13"/>
      <c r="C52" s="13" t="s">
        <v>58</v>
      </c>
      <c r="D52" s="13"/>
      <c r="E52" s="13"/>
      <c r="F52" s="13" t="str">
        <f t="shared" ref="F52:F107" si="1">C52</f>
        <v>c.002</v>
      </c>
      <c r="G52" s="13"/>
      <c r="H52" s="14"/>
      <c r="I52" s="14"/>
    </row>
    <row r="53" spans="2:9" outlineLevel="1" x14ac:dyDescent="0.25">
      <c r="B53" s="13"/>
      <c r="C53" s="13" t="s">
        <v>59</v>
      </c>
      <c r="D53" s="13"/>
      <c r="E53" s="13"/>
      <c r="F53" s="13" t="str">
        <f t="shared" si="1"/>
        <v>c.003</v>
      </c>
      <c r="G53" s="13"/>
      <c r="H53" s="14"/>
      <c r="I53" s="14"/>
    </row>
    <row r="54" spans="2:9" outlineLevel="1" x14ac:dyDescent="0.25">
      <c r="B54" s="13"/>
      <c r="C54" s="13" t="s">
        <v>60</v>
      </c>
      <c r="D54" s="13"/>
      <c r="E54" s="13"/>
      <c r="F54" s="13" t="str">
        <f t="shared" si="1"/>
        <v>c.004</v>
      </c>
      <c r="G54" s="13"/>
      <c r="H54" s="14"/>
      <c r="I54" s="14"/>
    </row>
    <row r="55" spans="2:9" outlineLevel="1" x14ac:dyDescent="0.25">
      <c r="B55" s="13"/>
      <c r="C55" s="13" t="s">
        <v>61</v>
      </c>
      <c r="D55" s="13"/>
      <c r="E55" s="13"/>
      <c r="F55" s="13" t="str">
        <f t="shared" si="1"/>
        <v>c.005</v>
      </c>
      <c r="G55" s="13"/>
      <c r="H55" s="14"/>
      <c r="I55" s="14"/>
    </row>
    <row r="56" spans="2:9" outlineLevel="1" x14ac:dyDescent="0.25">
      <c r="B56" s="13"/>
      <c r="C56" s="13" t="s">
        <v>62</v>
      </c>
      <c r="D56" s="13"/>
      <c r="E56" s="13"/>
      <c r="F56" s="13" t="str">
        <f t="shared" si="1"/>
        <v>c.006</v>
      </c>
      <c r="G56" s="13"/>
      <c r="H56" s="14"/>
      <c r="I56" s="14"/>
    </row>
    <row r="57" spans="2:9" outlineLevel="1" x14ac:dyDescent="0.25">
      <c r="B57" s="13"/>
      <c r="C57" s="13" t="s">
        <v>63</v>
      </c>
      <c r="D57" s="13"/>
      <c r="E57" s="13"/>
      <c r="F57" s="13" t="str">
        <f t="shared" si="1"/>
        <v>c.007</v>
      </c>
      <c r="G57" s="13"/>
      <c r="H57" s="14"/>
      <c r="I57" s="14"/>
    </row>
    <row r="58" spans="2:9" outlineLevel="1" x14ac:dyDescent="0.25">
      <c r="B58" s="13"/>
      <c r="C58" s="13" t="s">
        <v>64</v>
      </c>
      <c r="D58" s="13"/>
      <c r="E58" s="13"/>
      <c r="F58" s="13" t="str">
        <f t="shared" si="1"/>
        <v>c.008</v>
      </c>
      <c r="G58" s="13"/>
      <c r="H58" s="14"/>
      <c r="I58" s="14"/>
    </row>
    <row r="59" spans="2:9" s="4" customFormat="1" outlineLevel="1" x14ac:dyDescent="0.25">
      <c r="B59" s="13"/>
      <c r="C59" s="13" t="s">
        <v>65</v>
      </c>
      <c r="D59" s="13"/>
      <c r="E59" s="13"/>
      <c r="F59" s="13" t="str">
        <f t="shared" si="1"/>
        <v>c.009</v>
      </c>
      <c r="G59" s="13"/>
      <c r="H59" s="14"/>
      <c r="I59" s="14"/>
    </row>
    <row r="60" spans="2:9" outlineLevel="1" x14ac:dyDescent="0.25">
      <c r="B60" s="13"/>
      <c r="C60" s="13" t="s">
        <v>66</v>
      </c>
      <c r="D60" s="13"/>
      <c r="E60" s="13"/>
      <c r="F60" s="13" t="str">
        <f t="shared" ref="F60" si="2">C60</f>
        <v>c.010</v>
      </c>
      <c r="G60" s="13"/>
      <c r="H60" s="14"/>
      <c r="I60" s="14"/>
    </row>
    <row r="61" spans="2:9" outlineLevel="1" x14ac:dyDescent="0.25">
      <c r="B61" s="13"/>
      <c r="C61" s="13" t="s">
        <v>137</v>
      </c>
      <c r="D61" s="13"/>
      <c r="E61" s="13"/>
      <c r="F61" s="13" t="str">
        <f t="shared" si="1"/>
        <v>c.011</v>
      </c>
      <c r="G61" s="13"/>
      <c r="H61" s="14"/>
      <c r="I61" s="14"/>
    </row>
    <row r="62" spans="2:9" outlineLevel="1" x14ac:dyDescent="0.25">
      <c r="B62" s="13" t="s">
        <v>149</v>
      </c>
      <c r="C62" s="13">
        <f>SUBTOTAL(103,Tabelle8[Inv.Nr.])</f>
        <v>11</v>
      </c>
      <c r="D62" s="13"/>
      <c r="E62" s="13" t="s">
        <v>149</v>
      </c>
      <c r="F62" s="13">
        <f>SUBTOTAL(103,Tabelle8[Inv.Nr. ])</f>
        <v>11</v>
      </c>
      <c r="G62" s="13"/>
      <c r="H62" s="24">
        <f>SUBTOTAL(109,Tabelle8[Kaufpreis
-Netto:])</f>
        <v>0</v>
      </c>
      <c r="I62" s="24">
        <f>SUBTOTAL(109,Tabelle8[Kaufpreis
-Brutto])</f>
        <v>0</v>
      </c>
    </row>
    <row r="63" spans="2:9" s="5" customFormat="1" x14ac:dyDescent="0.25">
      <c r="B63" s="13" t="s">
        <v>145</v>
      </c>
      <c r="C63" s="13"/>
      <c r="D63" s="13"/>
      <c r="E63" s="13"/>
      <c r="F63" s="13"/>
      <c r="G63" s="13"/>
      <c r="H63" s="14"/>
      <c r="I63" s="14"/>
    </row>
    <row r="64" spans="2:9" ht="30" outlineLevel="1" x14ac:dyDescent="0.25">
      <c r="B64" s="15" t="s">
        <v>21</v>
      </c>
      <c r="C64" s="8" t="s">
        <v>32</v>
      </c>
      <c r="D64" s="8" t="s">
        <v>33</v>
      </c>
      <c r="E64" s="15" t="s">
        <v>158</v>
      </c>
      <c r="F64" s="8" t="s">
        <v>146</v>
      </c>
      <c r="G64" s="8" t="s">
        <v>24</v>
      </c>
      <c r="H64" s="22" t="s">
        <v>22</v>
      </c>
      <c r="I64" s="22" t="s">
        <v>23</v>
      </c>
    </row>
    <row r="65" spans="2:9" outlineLevel="1" x14ac:dyDescent="0.25">
      <c r="B65" s="13"/>
      <c r="C65" s="13" t="s">
        <v>67</v>
      </c>
      <c r="D65" s="13"/>
      <c r="E65" s="13"/>
      <c r="F65" s="13" t="str">
        <f t="shared" ref="F65" si="3">C65</f>
        <v>d.001</v>
      </c>
      <c r="G65" s="13"/>
      <c r="H65" s="14"/>
      <c r="I65" s="14"/>
    </row>
    <row r="66" spans="2:9" outlineLevel="1" x14ac:dyDescent="0.25">
      <c r="B66" s="13"/>
      <c r="C66" s="13" t="s">
        <v>128</v>
      </c>
      <c r="D66" s="13"/>
      <c r="E66" s="13"/>
      <c r="F66" s="13" t="str">
        <f t="shared" si="1"/>
        <v>d.002</v>
      </c>
      <c r="G66" s="13"/>
      <c r="H66" s="14"/>
      <c r="I66" s="14"/>
    </row>
    <row r="67" spans="2:9" outlineLevel="1" x14ac:dyDescent="0.25">
      <c r="B67" s="13"/>
      <c r="C67" s="13" t="s">
        <v>129</v>
      </c>
      <c r="D67" s="13"/>
      <c r="E67" s="13"/>
      <c r="F67" s="13" t="str">
        <f t="shared" si="1"/>
        <v>d.003</v>
      </c>
      <c r="G67" s="13"/>
      <c r="H67" s="14"/>
      <c r="I67" s="14"/>
    </row>
    <row r="68" spans="2:9" outlineLevel="1" x14ac:dyDescent="0.25">
      <c r="B68" s="13"/>
      <c r="C68" s="13" t="s">
        <v>130</v>
      </c>
      <c r="D68" s="13"/>
      <c r="E68" s="13"/>
      <c r="F68" s="13" t="str">
        <f t="shared" si="1"/>
        <v>d.004</v>
      </c>
      <c r="G68" s="13"/>
      <c r="H68" s="14"/>
      <c r="I68" s="14"/>
    </row>
    <row r="69" spans="2:9" outlineLevel="1" x14ac:dyDescent="0.25">
      <c r="B69" s="13"/>
      <c r="C69" s="13" t="s">
        <v>131</v>
      </c>
      <c r="D69" s="13"/>
      <c r="E69" s="13"/>
      <c r="F69" s="13" t="str">
        <f t="shared" si="1"/>
        <v>d.005</v>
      </c>
      <c r="G69" s="13"/>
      <c r="H69" s="14"/>
      <c r="I69" s="14"/>
    </row>
    <row r="70" spans="2:9" outlineLevel="1" x14ac:dyDescent="0.25">
      <c r="B70" s="13"/>
      <c r="C70" s="13" t="s">
        <v>132</v>
      </c>
      <c r="D70" s="13"/>
      <c r="E70" s="13"/>
      <c r="F70" s="13" t="str">
        <f t="shared" si="1"/>
        <v>d.006</v>
      </c>
      <c r="G70" s="13"/>
      <c r="H70" s="14"/>
      <c r="I70" s="14"/>
    </row>
    <row r="71" spans="2:9" s="4" customFormat="1" outlineLevel="1" x14ac:dyDescent="0.25">
      <c r="B71" s="13"/>
      <c r="C71" s="13" t="s">
        <v>133</v>
      </c>
      <c r="D71" s="13"/>
      <c r="E71" s="13"/>
      <c r="F71" s="13" t="str">
        <f t="shared" si="1"/>
        <v>d.007</v>
      </c>
      <c r="G71" s="13"/>
      <c r="H71" s="14"/>
      <c r="I71" s="14"/>
    </row>
    <row r="72" spans="2:9" outlineLevel="1" x14ac:dyDescent="0.25">
      <c r="B72" s="13"/>
      <c r="C72" s="13" t="s">
        <v>134</v>
      </c>
      <c r="D72" s="13"/>
      <c r="E72" s="13"/>
      <c r="F72" s="13" t="str">
        <f t="shared" si="1"/>
        <v>d.008</v>
      </c>
      <c r="G72" s="13"/>
      <c r="H72" s="14"/>
      <c r="I72" s="14"/>
    </row>
    <row r="73" spans="2:9" outlineLevel="1" x14ac:dyDescent="0.25">
      <c r="B73" s="13"/>
      <c r="C73" s="13" t="s">
        <v>135</v>
      </c>
      <c r="D73" s="13"/>
      <c r="E73" s="13"/>
      <c r="F73" s="13" t="str">
        <f t="shared" si="1"/>
        <v>d.009</v>
      </c>
      <c r="G73" s="13"/>
      <c r="H73" s="14"/>
      <c r="I73" s="14"/>
    </row>
    <row r="74" spans="2:9" outlineLevel="1" x14ac:dyDescent="0.25">
      <c r="B74" s="13"/>
      <c r="C74" s="13" t="s">
        <v>136</v>
      </c>
      <c r="D74" s="13"/>
      <c r="E74" s="13"/>
      <c r="F74" s="13" t="str">
        <f t="shared" si="1"/>
        <v>d.010</v>
      </c>
      <c r="G74" s="13"/>
      <c r="H74" s="14"/>
      <c r="I74" s="14"/>
    </row>
    <row r="75" spans="2:9" outlineLevel="1" x14ac:dyDescent="0.25">
      <c r="B75" s="13" t="s">
        <v>149</v>
      </c>
      <c r="C75" s="13">
        <f>SUBTOTAL(103,Tabelle9[Inv.Nr.])</f>
        <v>10</v>
      </c>
      <c r="D75" s="13"/>
      <c r="E75" s="13" t="s">
        <v>149</v>
      </c>
      <c r="F75" s="13">
        <f>SUBTOTAL(103,Tabelle9[Inv.Nr. ])</f>
        <v>10</v>
      </c>
      <c r="G75" s="13"/>
      <c r="H75" s="24">
        <f>SUBTOTAL(109,Tabelle9[Kaufpreis
-Netto:])</f>
        <v>0</v>
      </c>
      <c r="I75" s="24">
        <f>SUBTOTAL(109,Tabelle9[Kaufpreis
-Brutto])</f>
        <v>0</v>
      </c>
    </row>
    <row r="76" spans="2:9" s="5" customFormat="1" x14ac:dyDescent="0.25">
      <c r="B76" s="13" t="s">
        <v>145</v>
      </c>
      <c r="C76" s="13"/>
      <c r="D76" s="13"/>
      <c r="E76" s="13"/>
      <c r="F76" s="13"/>
      <c r="G76" s="13"/>
      <c r="H76" s="14"/>
      <c r="I76" s="14"/>
    </row>
    <row r="77" spans="2:9" ht="30" outlineLevel="1" x14ac:dyDescent="0.25">
      <c r="B77" s="15" t="s">
        <v>20</v>
      </c>
      <c r="C77" s="8" t="s">
        <v>32</v>
      </c>
      <c r="D77" s="8" t="s">
        <v>33</v>
      </c>
      <c r="E77" s="15" t="s">
        <v>157</v>
      </c>
      <c r="F77" s="8" t="s">
        <v>146</v>
      </c>
      <c r="G77" s="8" t="s">
        <v>24</v>
      </c>
      <c r="H77" s="22" t="s">
        <v>22</v>
      </c>
      <c r="I77" s="22" t="s">
        <v>23</v>
      </c>
    </row>
    <row r="78" spans="2:9" outlineLevel="1" x14ac:dyDescent="0.25">
      <c r="B78" s="13"/>
      <c r="C78" s="13" t="s">
        <v>68</v>
      </c>
      <c r="D78" s="13"/>
      <c r="E78" s="13"/>
      <c r="F78" s="13" t="str">
        <f t="shared" ref="F78" si="4">C78</f>
        <v>e.001</v>
      </c>
      <c r="G78" s="13"/>
      <c r="H78" s="14"/>
      <c r="I78" s="14"/>
    </row>
    <row r="79" spans="2:9" outlineLevel="1" x14ac:dyDescent="0.25">
      <c r="B79" s="13"/>
      <c r="C79" s="13" t="s">
        <v>119</v>
      </c>
      <c r="D79" s="13"/>
      <c r="E79" s="13"/>
      <c r="F79" s="13" t="str">
        <f t="shared" si="1"/>
        <v>e.002</v>
      </c>
      <c r="G79" s="13"/>
      <c r="H79" s="14"/>
      <c r="I79" s="14"/>
    </row>
    <row r="80" spans="2:9" outlineLevel="1" x14ac:dyDescent="0.25">
      <c r="B80" s="13"/>
      <c r="C80" s="13" t="s">
        <v>120</v>
      </c>
      <c r="D80" s="13"/>
      <c r="E80" s="13"/>
      <c r="F80" s="13" t="str">
        <f t="shared" si="1"/>
        <v>e.003</v>
      </c>
      <c r="G80" s="13"/>
      <c r="H80" s="14"/>
      <c r="I80" s="14"/>
    </row>
    <row r="81" spans="2:9" outlineLevel="1" x14ac:dyDescent="0.25">
      <c r="B81" s="13"/>
      <c r="C81" s="13" t="s">
        <v>121</v>
      </c>
      <c r="D81" s="13"/>
      <c r="E81" s="13"/>
      <c r="F81" s="13" t="str">
        <f t="shared" si="1"/>
        <v>e.004</v>
      </c>
      <c r="G81" s="13"/>
      <c r="H81" s="14"/>
      <c r="I81" s="14"/>
    </row>
    <row r="82" spans="2:9" outlineLevel="1" x14ac:dyDescent="0.25">
      <c r="B82" s="13"/>
      <c r="C82" s="13" t="s">
        <v>122</v>
      </c>
      <c r="D82" s="13"/>
      <c r="E82" s="13"/>
      <c r="F82" s="13" t="str">
        <f t="shared" si="1"/>
        <v>e.005</v>
      </c>
      <c r="G82" s="13"/>
      <c r="H82" s="14"/>
      <c r="I82" s="14"/>
    </row>
    <row r="83" spans="2:9" s="4" customFormat="1" outlineLevel="1" x14ac:dyDescent="0.25">
      <c r="B83" s="13"/>
      <c r="C83" s="13" t="s">
        <v>123</v>
      </c>
      <c r="D83" s="13"/>
      <c r="E83" s="13"/>
      <c r="F83" s="13" t="str">
        <f t="shared" si="1"/>
        <v>e.006</v>
      </c>
      <c r="G83" s="13"/>
      <c r="H83" s="14"/>
      <c r="I83" s="14"/>
    </row>
    <row r="84" spans="2:9" outlineLevel="1" x14ac:dyDescent="0.25">
      <c r="B84" s="13"/>
      <c r="C84" s="13" t="s">
        <v>124</v>
      </c>
      <c r="D84" s="13"/>
      <c r="E84" s="13"/>
      <c r="F84" s="13" t="str">
        <f t="shared" si="1"/>
        <v>e.007</v>
      </c>
      <c r="G84" s="13"/>
      <c r="H84" s="14"/>
      <c r="I84" s="14"/>
    </row>
    <row r="85" spans="2:9" outlineLevel="1" x14ac:dyDescent="0.25">
      <c r="B85" s="13"/>
      <c r="C85" s="13" t="s">
        <v>125</v>
      </c>
      <c r="D85" s="13"/>
      <c r="E85" s="13"/>
      <c r="F85" s="13" t="str">
        <f t="shared" si="1"/>
        <v>e.008</v>
      </c>
      <c r="G85" s="13"/>
      <c r="H85" s="14"/>
      <c r="I85" s="14"/>
    </row>
    <row r="86" spans="2:9" outlineLevel="1" x14ac:dyDescent="0.25">
      <c r="B86" s="13"/>
      <c r="C86" s="13" t="s">
        <v>126</v>
      </c>
      <c r="D86" s="13"/>
      <c r="E86" s="13"/>
      <c r="F86" s="13" t="str">
        <f t="shared" si="1"/>
        <v>e.009</v>
      </c>
      <c r="G86" s="13"/>
      <c r="H86" s="14"/>
      <c r="I86" s="14"/>
    </row>
    <row r="87" spans="2:9" outlineLevel="1" x14ac:dyDescent="0.25">
      <c r="B87" s="13"/>
      <c r="C87" s="13" t="s">
        <v>127</v>
      </c>
      <c r="D87" s="13"/>
      <c r="E87" s="13"/>
      <c r="F87" s="13" t="str">
        <f t="shared" si="1"/>
        <v>e.010</v>
      </c>
      <c r="G87" s="13"/>
      <c r="H87" s="14"/>
      <c r="I87" s="14"/>
    </row>
    <row r="88" spans="2:9" outlineLevel="1" x14ac:dyDescent="0.25">
      <c r="B88" s="13" t="s">
        <v>149</v>
      </c>
      <c r="C88" s="13">
        <f>SUBTOTAL(103,Tabelle10[Inv.Nr.])</f>
        <v>10</v>
      </c>
      <c r="D88" s="13"/>
      <c r="E88" s="13" t="s">
        <v>149</v>
      </c>
      <c r="F88" s="13">
        <f>SUBTOTAL(103,Tabelle10[Inv.Nr. ])</f>
        <v>10</v>
      </c>
      <c r="G88" s="13"/>
      <c r="H88" s="24">
        <f>SUBTOTAL(109,Tabelle10[Kaufpreis
-Netto:])</f>
        <v>0</v>
      </c>
      <c r="I88" s="24">
        <f>SUBTOTAL(109,Tabelle10[Kaufpreis
-Brutto])</f>
        <v>0</v>
      </c>
    </row>
    <row r="89" spans="2:9" s="5" customFormat="1" x14ac:dyDescent="0.25">
      <c r="B89" s="13" t="s">
        <v>145</v>
      </c>
      <c r="C89" s="13"/>
      <c r="D89" s="13"/>
      <c r="E89" s="13"/>
      <c r="F89" s="13"/>
      <c r="G89" s="13"/>
      <c r="H89" s="14"/>
      <c r="I89" s="14"/>
    </row>
    <row r="90" spans="2:9" ht="30" outlineLevel="1" x14ac:dyDescent="0.25">
      <c r="B90" s="8" t="s">
        <v>8</v>
      </c>
      <c r="C90" s="8" t="s">
        <v>32</v>
      </c>
      <c r="D90" s="8" t="s">
        <v>33</v>
      </c>
      <c r="E90" s="8" t="s">
        <v>156</v>
      </c>
      <c r="F90" s="8" t="s">
        <v>146</v>
      </c>
      <c r="G90" s="8" t="s">
        <v>24</v>
      </c>
      <c r="H90" s="22" t="s">
        <v>22</v>
      </c>
      <c r="I90" s="22" t="s">
        <v>23</v>
      </c>
    </row>
    <row r="91" spans="2:9" outlineLevel="1" x14ac:dyDescent="0.25">
      <c r="B91" s="13"/>
      <c r="C91" s="13" t="s">
        <v>69</v>
      </c>
      <c r="D91" s="13"/>
      <c r="E91" s="13"/>
      <c r="F91" s="13" t="str">
        <f t="shared" ref="F91" si="5">C91</f>
        <v>f.001</v>
      </c>
      <c r="G91" s="13"/>
      <c r="H91" s="14"/>
      <c r="I91" s="14"/>
    </row>
    <row r="92" spans="2:9" outlineLevel="1" x14ac:dyDescent="0.25">
      <c r="B92" s="13"/>
      <c r="C92" s="13" t="s">
        <v>110</v>
      </c>
      <c r="D92" s="13"/>
      <c r="E92" s="13"/>
      <c r="F92" s="13" t="str">
        <f t="shared" si="1"/>
        <v>f.002</v>
      </c>
      <c r="G92" s="13"/>
      <c r="H92" s="14"/>
      <c r="I92" s="14"/>
    </row>
    <row r="93" spans="2:9" outlineLevel="1" x14ac:dyDescent="0.25">
      <c r="B93" s="13"/>
      <c r="C93" s="13" t="s">
        <v>111</v>
      </c>
      <c r="D93" s="13"/>
      <c r="E93" s="13"/>
      <c r="F93" s="13" t="str">
        <f t="shared" si="1"/>
        <v>f.003</v>
      </c>
      <c r="G93" s="13"/>
      <c r="H93" s="14"/>
      <c r="I93" s="14"/>
    </row>
    <row r="94" spans="2:9" outlineLevel="1" x14ac:dyDescent="0.25">
      <c r="B94" s="13"/>
      <c r="C94" s="13" t="s">
        <v>112</v>
      </c>
      <c r="D94" s="13"/>
      <c r="E94" s="13"/>
      <c r="F94" s="13" t="str">
        <f t="shared" si="1"/>
        <v>f.004</v>
      </c>
      <c r="G94" s="13"/>
      <c r="H94" s="14"/>
      <c r="I94" s="14"/>
    </row>
    <row r="95" spans="2:9" s="4" customFormat="1" outlineLevel="1" x14ac:dyDescent="0.25">
      <c r="B95" s="13"/>
      <c r="C95" s="13" t="s">
        <v>113</v>
      </c>
      <c r="D95" s="13"/>
      <c r="E95" s="13"/>
      <c r="F95" s="13" t="str">
        <f t="shared" si="1"/>
        <v>f.005</v>
      </c>
      <c r="G95" s="13"/>
      <c r="H95" s="14"/>
      <c r="I95" s="14"/>
    </row>
    <row r="96" spans="2:9" outlineLevel="1" x14ac:dyDescent="0.25">
      <c r="B96" s="13"/>
      <c r="C96" s="13" t="s">
        <v>114</v>
      </c>
      <c r="D96" s="13"/>
      <c r="E96" s="13"/>
      <c r="F96" s="13" t="str">
        <f t="shared" si="1"/>
        <v>f.006</v>
      </c>
      <c r="G96" s="13"/>
      <c r="H96" s="14"/>
      <c r="I96" s="14"/>
    </row>
    <row r="97" spans="2:9" outlineLevel="1" x14ac:dyDescent="0.25">
      <c r="B97" s="13"/>
      <c r="C97" s="13" t="s">
        <v>115</v>
      </c>
      <c r="D97" s="13"/>
      <c r="E97" s="13"/>
      <c r="F97" s="13" t="str">
        <f t="shared" si="1"/>
        <v>f.007</v>
      </c>
      <c r="G97" s="13"/>
      <c r="H97" s="14"/>
      <c r="I97" s="14"/>
    </row>
    <row r="98" spans="2:9" outlineLevel="1" x14ac:dyDescent="0.25">
      <c r="B98" s="13"/>
      <c r="C98" s="13" t="s">
        <v>116</v>
      </c>
      <c r="D98" s="13"/>
      <c r="E98" s="13"/>
      <c r="F98" s="13" t="str">
        <f t="shared" si="1"/>
        <v>f.008</v>
      </c>
      <c r="G98" s="13"/>
      <c r="H98" s="14"/>
      <c r="I98" s="14"/>
    </row>
    <row r="99" spans="2:9" outlineLevel="1" x14ac:dyDescent="0.25">
      <c r="B99" s="13"/>
      <c r="C99" s="13" t="s">
        <v>117</v>
      </c>
      <c r="D99" s="13"/>
      <c r="E99" s="13"/>
      <c r="F99" s="13" t="str">
        <f t="shared" si="1"/>
        <v>f.009</v>
      </c>
      <c r="G99" s="13"/>
      <c r="H99" s="14"/>
      <c r="I99" s="14"/>
    </row>
    <row r="100" spans="2:9" outlineLevel="1" x14ac:dyDescent="0.25">
      <c r="B100" s="13"/>
      <c r="C100" s="13" t="s">
        <v>118</v>
      </c>
      <c r="D100" s="13"/>
      <c r="E100" s="13"/>
      <c r="F100" s="13" t="str">
        <f t="shared" si="1"/>
        <v>f.010</v>
      </c>
      <c r="G100" s="13"/>
      <c r="H100" s="14"/>
      <c r="I100" s="14"/>
    </row>
    <row r="101" spans="2:9" outlineLevel="1" x14ac:dyDescent="0.25">
      <c r="B101" s="13" t="s">
        <v>149</v>
      </c>
      <c r="C101" s="13">
        <f>SUBTOTAL(103,Tabelle11[Inv.Nr.])</f>
        <v>10</v>
      </c>
      <c r="D101" s="13"/>
      <c r="E101" s="13" t="s">
        <v>149</v>
      </c>
      <c r="F101" s="13">
        <f>SUBTOTAL(103,Tabelle11[Inv.Nr. ])</f>
        <v>10</v>
      </c>
      <c r="G101" s="13"/>
      <c r="H101" s="24">
        <f>SUBTOTAL(109,Tabelle11[Kaufpreis
-Netto:])</f>
        <v>0</v>
      </c>
      <c r="I101" s="24">
        <f>SUBTOTAL(109,Tabelle11[Kaufpreis
-Brutto])</f>
        <v>0</v>
      </c>
    </row>
    <row r="102" spans="2:9" s="5" customFormat="1" x14ac:dyDescent="0.25">
      <c r="B102" s="13" t="s">
        <v>145</v>
      </c>
      <c r="C102" s="13"/>
      <c r="D102" s="13"/>
      <c r="E102" s="13"/>
      <c r="F102" s="13"/>
      <c r="G102" s="13"/>
      <c r="H102" s="14"/>
      <c r="I102" s="14"/>
    </row>
    <row r="103" spans="2:9" ht="30" outlineLevel="1" x14ac:dyDescent="0.25">
      <c r="B103" s="15" t="s">
        <v>19</v>
      </c>
      <c r="C103" s="8" t="s">
        <v>32</v>
      </c>
      <c r="D103" s="8" t="s">
        <v>33</v>
      </c>
      <c r="E103" s="15" t="s">
        <v>155</v>
      </c>
      <c r="F103" s="8" t="s">
        <v>146</v>
      </c>
      <c r="G103" s="8" t="s">
        <v>24</v>
      </c>
      <c r="H103" s="22" t="s">
        <v>22</v>
      </c>
      <c r="I103" s="22" t="s">
        <v>23</v>
      </c>
    </row>
    <row r="104" spans="2:9" outlineLevel="1" x14ac:dyDescent="0.25">
      <c r="B104" s="13"/>
      <c r="C104" s="13" t="s">
        <v>70</v>
      </c>
      <c r="D104" s="13"/>
      <c r="E104" s="13"/>
      <c r="F104" s="13" t="str">
        <f t="shared" ref="F104" si="6">C104</f>
        <v>g.001</v>
      </c>
      <c r="G104" s="13"/>
      <c r="H104" s="14"/>
      <c r="I104" s="14"/>
    </row>
    <row r="105" spans="2:9" outlineLevel="1" x14ac:dyDescent="0.25">
      <c r="B105" s="13"/>
      <c r="C105" s="13" t="s">
        <v>101</v>
      </c>
      <c r="D105" s="13"/>
      <c r="E105" s="13"/>
      <c r="F105" s="13" t="str">
        <f t="shared" si="1"/>
        <v>g.002</v>
      </c>
      <c r="G105" s="13"/>
      <c r="H105" s="14"/>
      <c r="I105" s="14"/>
    </row>
    <row r="106" spans="2:9" outlineLevel="1" x14ac:dyDescent="0.25">
      <c r="B106" s="13"/>
      <c r="C106" s="13" t="s">
        <v>102</v>
      </c>
      <c r="D106" s="13"/>
      <c r="E106" s="13"/>
      <c r="F106" s="13" t="str">
        <f t="shared" si="1"/>
        <v>g.003</v>
      </c>
      <c r="G106" s="13"/>
      <c r="H106" s="14"/>
      <c r="I106" s="14"/>
    </row>
    <row r="107" spans="2:9" s="4" customFormat="1" outlineLevel="1" x14ac:dyDescent="0.25">
      <c r="B107" s="13"/>
      <c r="C107" s="13" t="s">
        <v>103</v>
      </c>
      <c r="D107" s="13"/>
      <c r="E107" s="13"/>
      <c r="F107" s="13" t="str">
        <f t="shared" si="1"/>
        <v>g.004</v>
      </c>
      <c r="G107" s="13"/>
      <c r="H107" s="14"/>
      <c r="I107" s="14"/>
    </row>
    <row r="108" spans="2:9" outlineLevel="1" x14ac:dyDescent="0.25">
      <c r="B108" s="13"/>
      <c r="C108" s="13" t="s">
        <v>104</v>
      </c>
      <c r="D108" s="13"/>
      <c r="E108" s="13"/>
      <c r="F108" s="13" t="str">
        <f t="shared" ref="F108:F152" si="7">C108</f>
        <v>g.005</v>
      </c>
      <c r="G108" s="13"/>
      <c r="H108" s="14"/>
      <c r="I108" s="14"/>
    </row>
    <row r="109" spans="2:9" outlineLevel="1" x14ac:dyDescent="0.25">
      <c r="B109" s="13"/>
      <c r="C109" s="13" t="s">
        <v>105</v>
      </c>
      <c r="D109" s="13"/>
      <c r="E109" s="13"/>
      <c r="F109" s="13" t="str">
        <f t="shared" si="7"/>
        <v>g.006</v>
      </c>
      <c r="G109" s="13"/>
      <c r="H109" s="14"/>
      <c r="I109" s="14"/>
    </row>
    <row r="110" spans="2:9" outlineLevel="1" x14ac:dyDescent="0.25">
      <c r="B110" s="13"/>
      <c r="C110" s="13" t="s">
        <v>106</v>
      </c>
      <c r="D110" s="13"/>
      <c r="E110" s="13"/>
      <c r="F110" s="13" t="str">
        <f t="shared" si="7"/>
        <v>g.007</v>
      </c>
      <c r="G110" s="13"/>
      <c r="H110" s="14"/>
      <c r="I110" s="14"/>
    </row>
    <row r="111" spans="2:9" outlineLevel="1" x14ac:dyDescent="0.25">
      <c r="B111" s="13"/>
      <c r="C111" s="13" t="s">
        <v>107</v>
      </c>
      <c r="D111" s="13"/>
      <c r="E111" s="13"/>
      <c r="F111" s="13" t="str">
        <f t="shared" si="7"/>
        <v>g.008</v>
      </c>
      <c r="G111" s="13"/>
      <c r="H111" s="14"/>
      <c r="I111" s="14"/>
    </row>
    <row r="112" spans="2:9" outlineLevel="1" x14ac:dyDescent="0.25">
      <c r="B112" s="13"/>
      <c r="C112" s="13" t="s">
        <v>108</v>
      </c>
      <c r="D112" s="13"/>
      <c r="E112" s="13"/>
      <c r="F112" s="13" t="str">
        <f t="shared" si="7"/>
        <v>g.009</v>
      </c>
      <c r="G112" s="13"/>
      <c r="H112" s="14"/>
      <c r="I112" s="14"/>
    </row>
    <row r="113" spans="2:9" outlineLevel="1" x14ac:dyDescent="0.25">
      <c r="B113" s="13"/>
      <c r="C113" s="13" t="s">
        <v>109</v>
      </c>
      <c r="D113" s="13"/>
      <c r="E113" s="13"/>
      <c r="F113" s="13" t="str">
        <f t="shared" si="7"/>
        <v>g.010</v>
      </c>
      <c r="G113" s="13"/>
      <c r="H113" s="14"/>
      <c r="I113" s="14"/>
    </row>
    <row r="114" spans="2:9" outlineLevel="1" x14ac:dyDescent="0.25">
      <c r="B114" s="13" t="s">
        <v>149</v>
      </c>
      <c r="C114" s="13">
        <f>SUBTOTAL(103,Tabelle12[Inv.Nr.])</f>
        <v>10</v>
      </c>
      <c r="D114" s="13"/>
      <c r="E114" s="13" t="s">
        <v>149</v>
      </c>
      <c r="F114" s="13">
        <f>SUBTOTAL(103,Tabelle12[Inv.Nr. ])</f>
        <v>10</v>
      </c>
      <c r="G114" s="13"/>
      <c r="H114" s="24">
        <f>SUBTOTAL(109,Tabelle12[Kaufpreis
-Netto:])</f>
        <v>0</v>
      </c>
      <c r="I114" s="24">
        <f>SUBTOTAL(109,Tabelle12[Kaufpreis
-Brutto])</f>
        <v>0</v>
      </c>
    </row>
    <row r="115" spans="2:9" s="5" customFormat="1" x14ac:dyDescent="0.25">
      <c r="B115" s="13" t="s">
        <v>145</v>
      </c>
      <c r="C115" s="13"/>
      <c r="D115" s="13"/>
      <c r="E115" s="13"/>
      <c r="F115" s="13"/>
      <c r="G115" s="13"/>
      <c r="H115" s="14"/>
      <c r="I115" s="14"/>
    </row>
    <row r="116" spans="2:9" ht="30" outlineLevel="1" x14ac:dyDescent="0.25">
      <c r="B116" s="15" t="s">
        <v>25</v>
      </c>
      <c r="C116" s="8" t="s">
        <v>32</v>
      </c>
      <c r="D116" s="8" t="s">
        <v>33</v>
      </c>
      <c r="E116" s="15" t="s">
        <v>154</v>
      </c>
      <c r="F116" s="8" t="s">
        <v>146</v>
      </c>
      <c r="G116" s="8" t="s">
        <v>24</v>
      </c>
      <c r="H116" s="22" t="s">
        <v>22</v>
      </c>
      <c r="I116" s="22" t="s">
        <v>23</v>
      </c>
    </row>
    <row r="117" spans="2:9" outlineLevel="1" x14ac:dyDescent="0.25">
      <c r="B117" s="13"/>
      <c r="C117" s="13" t="s">
        <v>71</v>
      </c>
      <c r="D117" s="13"/>
      <c r="E117" s="13"/>
      <c r="F117" s="13" t="str">
        <f t="shared" ref="F117" si="8">C117</f>
        <v>h.001</v>
      </c>
      <c r="G117" s="13"/>
      <c r="H117" s="14"/>
      <c r="I117" s="14"/>
    </row>
    <row r="118" spans="2:9" outlineLevel="1" x14ac:dyDescent="0.25">
      <c r="B118" s="13"/>
      <c r="C118" s="13" t="s">
        <v>92</v>
      </c>
      <c r="D118" s="13"/>
      <c r="E118" s="13"/>
      <c r="F118" s="13" t="str">
        <f t="shared" si="7"/>
        <v>h.002</v>
      </c>
      <c r="G118" s="13"/>
      <c r="H118" s="14"/>
      <c r="I118" s="14"/>
    </row>
    <row r="119" spans="2:9" s="4" customFormat="1" outlineLevel="1" x14ac:dyDescent="0.25">
      <c r="B119" s="13"/>
      <c r="C119" s="13" t="s">
        <v>93</v>
      </c>
      <c r="D119" s="13"/>
      <c r="E119" s="13"/>
      <c r="F119" s="13" t="str">
        <f t="shared" si="7"/>
        <v>h.003</v>
      </c>
      <c r="G119" s="13"/>
      <c r="H119" s="14"/>
      <c r="I119" s="14"/>
    </row>
    <row r="120" spans="2:9" outlineLevel="1" x14ac:dyDescent="0.25">
      <c r="B120" s="13"/>
      <c r="C120" s="13" t="s">
        <v>94</v>
      </c>
      <c r="D120" s="13"/>
      <c r="E120" s="13"/>
      <c r="F120" s="13" t="str">
        <f t="shared" si="7"/>
        <v>h.004</v>
      </c>
      <c r="G120" s="13"/>
      <c r="H120" s="14"/>
      <c r="I120" s="14"/>
    </row>
    <row r="121" spans="2:9" s="5" customFormat="1" outlineLevel="1" x14ac:dyDescent="0.25">
      <c r="B121" s="13"/>
      <c r="C121" s="13" t="s">
        <v>95</v>
      </c>
      <c r="D121" s="13"/>
      <c r="E121" s="13"/>
      <c r="F121" s="13" t="str">
        <f t="shared" si="7"/>
        <v>h.005</v>
      </c>
      <c r="G121" s="13"/>
      <c r="H121" s="14"/>
      <c r="I121" s="14"/>
    </row>
    <row r="122" spans="2:9" outlineLevel="1" x14ac:dyDescent="0.25">
      <c r="B122" s="13"/>
      <c r="C122" s="13" t="s">
        <v>96</v>
      </c>
      <c r="D122" s="13"/>
      <c r="E122" s="13"/>
      <c r="F122" s="13" t="str">
        <f t="shared" si="7"/>
        <v>h.006</v>
      </c>
      <c r="G122" s="13"/>
      <c r="H122" s="14"/>
      <c r="I122" s="14"/>
    </row>
    <row r="123" spans="2:9" outlineLevel="1" x14ac:dyDescent="0.25">
      <c r="B123" s="13"/>
      <c r="C123" s="13" t="s">
        <v>97</v>
      </c>
      <c r="D123" s="13"/>
      <c r="E123" s="13"/>
      <c r="F123" s="13" t="str">
        <f t="shared" si="7"/>
        <v>h.007</v>
      </c>
      <c r="G123" s="13"/>
      <c r="H123" s="14"/>
      <c r="I123" s="14"/>
    </row>
    <row r="124" spans="2:9" outlineLevel="1" x14ac:dyDescent="0.25">
      <c r="B124" s="13"/>
      <c r="C124" s="13" t="s">
        <v>98</v>
      </c>
      <c r="D124" s="13"/>
      <c r="E124" s="13"/>
      <c r="F124" s="13" t="str">
        <f t="shared" si="7"/>
        <v>h.008</v>
      </c>
      <c r="G124" s="13"/>
      <c r="H124" s="14"/>
      <c r="I124" s="14"/>
    </row>
    <row r="125" spans="2:9" outlineLevel="1" x14ac:dyDescent="0.25">
      <c r="B125" s="13"/>
      <c r="C125" s="13" t="s">
        <v>99</v>
      </c>
      <c r="D125" s="13"/>
      <c r="E125" s="13"/>
      <c r="F125" s="13" t="str">
        <f t="shared" si="7"/>
        <v>h.009</v>
      </c>
      <c r="G125" s="13"/>
      <c r="H125" s="14"/>
      <c r="I125" s="14"/>
    </row>
    <row r="126" spans="2:9" outlineLevel="1" x14ac:dyDescent="0.25">
      <c r="B126" s="13"/>
      <c r="C126" s="13" t="s">
        <v>100</v>
      </c>
      <c r="D126" s="13"/>
      <c r="E126" s="13"/>
      <c r="F126" s="13" t="str">
        <f t="shared" si="7"/>
        <v>h.010</v>
      </c>
      <c r="G126" s="13"/>
      <c r="H126" s="14"/>
      <c r="I126" s="14"/>
    </row>
    <row r="127" spans="2:9" outlineLevel="1" x14ac:dyDescent="0.25">
      <c r="B127" s="13" t="s">
        <v>149</v>
      </c>
      <c r="C127" s="13">
        <f>SUBTOTAL(103,Tabelle13[Inv.Nr.])</f>
        <v>10</v>
      </c>
      <c r="D127" s="13"/>
      <c r="E127" s="13" t="s">
        <v>149</v>
      </c>
      <c r="F127" s="13">
        <f>SUBTOTAL(103,Tabelle13[Inv.Nr. ])</f>
        <v>10</v>
      </c>
      <c r="G127" s="13"/>
      <c r="H127" s="24">
        <f>SUBTOTAL(109,Tabelle13[Kaufpreis
-Netto:])</f>
        <v>0</v>
      </c>
      <c r="I127" s="24">
        <f>SUBTOTAL(109,Tabelle13[Kaufpreis
-Brutto])</f>
        <v>0</v>
      </c>
    </row>
    <row r="128" spans="2:9" s="5" customFormat="1" x14ac:dyDescent="0.25">
      <c r="B128" s="13" t="s">
        <v>145</v>
      </c>
      <c r="C128" s="13"/>
      <c r="D128" s="13"/>
      <c r="E128" s="13"/>
      <c r="F128" s="13"/>
      <c r="G128" s="13"/>
      <c r="H128" s="14"/>
      <c r="I128" s="14"/>
    </row>
    <row r="129" spans="2:9" ht="30" outlineLevel="1" x14ac:dyDescent="0.25">
      <c r="B129" s="15" t="s">
        <v>26</v>
      </c>
      <c r="C129" s="8" t="s">
        <v>32</v>
      </c>
      <c r="D129" s="8" t="s">
        <v>33</v>
      </c>
      <c r="E129" s="15" t="s">
        <v>153</v>
      </c>
      <c r="F129" s="8" t="s">
        <v>146</v>
      </c>
      <c r="G129" s="8" t="s">
        <v>24</v>
      </c>
      <c r="H129" s="22" t="s">
        <v>22</v>
      </c>
      <c r="I129" s="22" t="s">
        <v>23</v>
      </c>
    </row>
    <row r="130" spans="2:9" outlineLevel="1" x14ac:dyDescent="0.25">
      <c r="B130" s="13"/>
      <c r="C130" s="13" t="s">
        <v>72</v>
      </c>
      <c r="D130" s="13"/>
      <c r="E130" s="13"/>
      <c r="F130" s="13" t="str">
        <f t="shared" ref="F130" si="9">C130</f>
        <v>i.001</v>
      </c>
      <c r="G130" s="13"/>
      <c r="H130" s="14"/>
      <c r="I130" s="14"/>
    </row>
    <row r="131" spans="2:9" s="4" customFormat="1" outlineLevel="1" x14ac:dyDescent="0.25">
      <c r="B131" s="13"/>
      <c r="C131" s="13" t="s">
        <v>83</v>
      </c>
      <c r="D131" s="13"/>
      <c r="E131" s="13"/>
      <c r="F131" s="13" t="str">
        <f t="shared" si="7"/>
        <v>i.002</v>
      </c>
      <c r="G131" s="13"/>
      <c r="H131" s="14"/>
      <c r="I131" s="14"/>
    </row>
    <row r="132" spans="2:9" outlineLevel="1" x14ac:dyDescent="0.25">
      <c r="B132" s="13"/>
      <c r="C132" s="13" t="s">
        <v>84</v>
      </c>
      <c r="D132" s="13"/>
      <c r="E132" s="13"/>
      <c r="F132" s="13" t="str">
        <f t="shared" si="7"/>
        <v>i.003</v>
      </c>
      <c r="G132" s="13"/>
      <c r="H132" s="14"/>
      <c r="I132" s="14"/>
    </row>
    <row r="133" spans="2:9" s="5" customFormat="1" outlineLevel="1" x14ac:dyDescent="0.25">
      <c r="B133" s="13"/>
      <c r="C133" s="13" t="s">
        <v>85</v>
      </c>
      <c r="D133" s="13"/>
      <c r="E133" s="13"/>
      <c r="F133" s="13" t="str">
        <f t="shared" si="7"/>
        <v>i.004</v>
      </c>
      <c r="G133" s="13"/>
      <c r="H133" s="14"/>
      <c r="I133" s="14"/>
    </row>
    <row r="134" spans="2:9" outlineLevel="1" x14ac:dyDescent="0.25">
      <c r="B134" s="13"/>
      <c r="C134" s="13" t="s">
        <v>86</v>
      </c>
      <c r="D134" s="13"/>
      <c r="E134" s="13"/>
      <c r="F134" s="13" t="str">
        <f t="shared" si="7"/>
        <v>i.005</v>
      </c>
      <c r="G134" s="13"/>
      <c r="H134" s="14"/>
      <c r="I134" s="14"/>
    </row>
    <row r="135" spans="2:9" outlineLevel="1" x14ac:dyDescent="0.25">
      <c r="B135" s="13"/>
      <c r="C135" s="13" t="s">
        <v>87</v>
      </c>
      <c r="D135" s="13"/>
      <c r="E135" s="13"/>
      <c r="F135" s="13" t="str">
        <f t="shared" si="7"/>
        <v>i.006</v>
      </c>
      <c r="G135" s="13"/>
      <c r="H135" s="14"/>
      <c r="I135" s="14"/>
    </row>
    <row r="136" spans="2:9" outlineLevel="1" x14ac:dyDescent="0.25">
      <c r="B136" s="13"/>
      <c r="C136" s="13" t="s">
        <v>88</v>
      </c>
      <c r="D136" s="13"/>
      <c r="E136" s="13"/>
      <c r="F136" s="13" t="str">
        <f t="shared" si="7"/>
        <v>i.007</v>
      </c>
      <c r="G136" s="13"/>
      <c r="H136" s="14"/>
      <c r="I136" s="14"/>
    </row>
    <row r="137" spans="2:9" outlineLevel="1" x14ac:dyDescent="0.25">
      <c r="B137" s="13"/>
      <c r="C137" s="13" t="s">
        <v>89</v>
      </c>
      <c r="D137" s="13"/>
      <c r="E137" s="13"/>
      <c r="F137" s="13" t="str">
        <f t="shared" si="7"/>
        <v>i.008</v>
      </c>
      <c r="G137" s="13"/>
      <c r="H137" s="14"/>
      <c r="I137" s="14"/>
    </row>
    <row r="138" spans="2:9" outlineLevel="1" x14ac:dyDescent="0.25">
      <c r="B138" s="13"/>
      <c r="C138" s="13" t="s">
        <v>90</v>
      </c>
      <c r="D138" s="13"/>
      <c r="E138" s="13"/>
      <c r="F138" s="13" t="str">
        <f t="shared" si="7"/>
        <v>i.009</v>
      </c>
      <c r="G138" s="13"/>
      <c r="H138" s="14"/>
      <c r="I138" s="14"/>
    </row>
    <row r="139" spans="2:9" outlineLevel="1" x14ac:dyDescent="0.25">
      <c r="B139" s="13"/>
      <c r="C139" s="13" t="s">
        <v>91</v>
      </c>
      <c r="D139" s="13"/>
      <c r="E139" s="13"/>
      <c r="F139" s="13" t="str">
        <f t="shared" si="7"/>
        <v>i.010</v>
      </c>
      <c r="G139" s="13"/>
      <c r="H139" s="14"/>
      <c r="I139" s="14"/>
    </row>
    <row r="140" spans="2:9" outlineLevel="1" x14ac:dyDescent="0.25">
      <c r="B140" s="13" t="s">
        <v>149</v>
      </c>
      <c r="C140" s="13">
        <f>SUBTOTAL(103,Tabelle14[Inv.Nr.])</f>
        <v>10</v>
      </c>
      <c r="D140" s="13"/>
      <c r="E140" s="13" t="s">
        <v>149</v>
      </c>
      <c r="F140" s="13">
        <f>SUBTOTAL(103,Tabelle14[Inv.Nr. ])</f>
        <v>10</v>
      </c>
      <c r="G140" s="13"/>
      <c r="H140" s="24">
        <f>SUBTOTAL(109,Tabelle14[Kaufpreis
-Netto:])</f>
        <v>0</v>
      </c>
      <c r="I140" s="24">
        <f>SUBTOTAL(109,Tabelle14[Kaufpreis
-Brutto])</f>
        <v>0</v>
      </c>
    </row>
    <row r="141" spans="2:9" s="5" customFormat="1" x14ac:dyDescent="0.25">
      <c r="B141" s="13" t="s">
        <v>145</v>
      </c>
      <c r="C141" s="13"/>
      <c r="D141" s="13"/>
      <c r="E141" s="13"/>
      <c r="F141" s="13"/>
      <c r="G141" s="13"/>
      <c r="H141" s="14"/>
      <c r="I141" s="14"/>
    </row>
    <row r="142" spans="2:9" ht="30" outlineLevel="1" x14ac:dyDescent="0.25">
      <c r="B142" s="15" t="s">
        <v>27</v>
      </c>
      <c r="C142" s="8" t="s">
        <v>32</v>
      </c>
      <c r="D142" s="8" t="s">
        <v>33</v>
      </c>
      <c r="E142" s="15" t="s">
        <v>152</v>
      </c>
      <c r="F142" s="8" t="s">
        <v>146</v>
      </c>
      <c r="G142" s="8" t="s">
        <v>24</v>
      </c>
      <c r="H142" s="22" t="s">
        <v>22</v>
      </c>
      <c r="I142" s="22" t="s">
        <v>23</v>
      </c>
    </row>
    <row r="143" spans="2:9" ht="15" customHeight="1" outlineLevel="1" x14ac:dyDescent="0.25">
      <c r="B143" s="13"/>
      <c r="C143" s="13" t="s">
        <v>73</v>
      </c>
      <c r="D143" s="13"/>
      <c r="E143" s="13"/>
      <c r="F143" s="13" t="str">
        <f t="shared" ref="F143" si="10">C143</f>
        <v>j.001</v>
      </c>
      <c r="G143" s="13"/>
      <c r="H143" s="14"/>
      <c r="I143" s="14"/>
    </row>
    <row r="144" spans="2:9" outlineLevel="1" x14ac:dyDescent="0.25">
      <c r="B144" s="13"/>
      <c r="C144" s="13" t="s">
        <v>74</v>
      </c>
      <c r="D144" s="13"/>
      <c r="E144" s="13"/>
      <c r="F144" s="13" t="str">
        <f t="shared" si="7"/>
        <v>j.002</v>
      </c>
      <c r="G144" s="13"/>
      <c r="H144" s="14"/>
      <c r="I144" s="14"/>
    </row>
    <row r="145" spans="2:9" outlineLevel="1" x14ac:dyDescent="0.25">
      <c r="B145" s="13"/>
      <c r="C145" s="13" t="s">
        <v>75</v>
      </c>
      <c r="D145" s="13"/>
      <c r="E145" s="13"/>
      <c r="F145" s="13" t="str">
        <f t="shared" si="7"/>
        <v>j.003</v>
      </c>
      <c r="G145" s="13"/>
      <c r="H145" s="14"/>
      <c r="I145" s="14"/>
    </row>
    <row r="146" spans="2:9" outlineLevel="1" x14ac:dyDescent="0.25">
      <c r="B146" s="13"/>
      <c r="C146" s="13" t="s">
        <v>76</v>
      </c>
      <c r="D146" s="13"/>
      <c r="E146" s="13"/>
      <c r="F146" s="13" t="str">
        <f t="shared" si="7"/>
        <v>j.004</v>
      </c>
      <c r="G146" s="13"/>
      <c r="H146" s="14"/>
      <c r="I146" s="14"/>
    </row>
    <row r="147" spans="2:9" outlineLevel="1" x14ac:dyDescent="0.25">
      <c r="B147" s="13"/>
      <c r="C147" s="13" t="s">
        <v>77</v>
      </c>
      <c r="D147" s="13"/>
      <c r="E147" s="13"/>
      <c r="F147" s="13" t="str">
        <f t="shared" si="7"/>
        <v>j.005</v>
      </c>
      <c r="G147" s="13"/>
      <c r="H147" s="14"/>
      <c r="I147" s="14"/>
    </row>
    <row r="148" spans="2:9" outlineLevel="1" x14ac:dyDescent="0.25">
      <c r="B148" s="13"/>
      <c r="C148" s="13" t="s">
        <v>78</v>
      </c>
      <c r="D148" s="13"/>
      <c r="E148" s="13"/>
      <c r="F148" s="13" t="str">
        <f t="shared" si="7"/>
        <v>j.006</v>
      </c>
      <c r="G148" s="13"/>
      <c r="H148" s="14"/>
      <c r="I148" s="14"/>
    </row>
    <row r="149" spans="2:9" outlineLevel="1" x14ac:dyDescent="0.25">
      <c r="B149" s="13"/>
      <c r="C149" s="13" t="s">
        <v>79</v>
      </c>
      <c r="D149" s="13"/>
      <c r="E149" s="13"/>
      <c r="F149" s="13" t="str">
        <f t="shared" si="7"/>
        <v>j.007</v>
      </c>
      <c r="G149" s="13"/>
      <c r="H149" s="14"/>
      <c r="I149" s="14"/>
    </row>
    <row r="150" spans="2:9" outlineLevel="1" x14ac:dyDescent="0.25">
      <c r="B150" s="13"/>
      <c r="C150" s="13" t="s">
        <v>80</v>
      </c>
      <c r="D150" s="13"/>
      <c r="E150" s="13"/>
      <c r="F150" s="13" t="str">
        <f t="shared" si="7"/>
        <v>j.008</v>
      </c>
      <c r="G150" s="13"/>
      <c r="H150" s="14"/>
      <c r="I150" s="14"/>
    </row>
    <row r="151" spans="2:9" outlineLevel="1" x14ac:dyDescent="0.25">
      <c r="B151" s="13"/>
      <c r="C151" s="13" t="s">
        <v>81</v>
      </c>
      <c r="D151" s="13"/>
      <c r="E151" s="13"/>
      <c r="F151" s="13" t="str">
        <f t="shared" si="7"/>
        <v>j.009</v>
      </c>
      <c r="G151" s="13"/>
      <c r="H151" s="14"/>
      <c r="I151" s="14"/>
    </row>
    <row r="152" spans="2:9" outlineLevel="1" x14ac:dyDescent="0.25">
      <c r="B152" s="13"/>
      <c r="C152" s="13" t="s">
        <v>82</v>
      </c>
      <c r="D152" s="13"/>
      <c r="E152" s="13"/>
      <c r="F152" s="13" t="str">
        <f t="shared" si="7"/>
        <v>j.010</v>
      </c>
      <c r="G152" s="13"/>
      <c r="H152" s="14"/>
      <c r="I152" s="14"/>
    </row>
    <row r="153" spans="2:9" outlineLevel="1" x14ac:dyDescent="0.25">
      <c r="B153" s="13" t="s">
        <v>149</v>
      </c>
      <c r="C153" s="13">
        <f>SUBTOTAL(103,Tabelle15[Inv.Nr.])</f>
        <v>10</v>
      </c>
      <c r="D153" s="13"/>
      <c r="E153" s="13" t="s">
        <v>149</v>
      </c>
      <c r="F153" s="13">
        <f>SUBTOTAL(103,Tabelle15[Inv.Nr. ])</f>
        <v>10</v>
      </c>
      <c r="G153" s="13"/>
      <c r="H153" s="24">
        <f>SUBTOTAL(109,Tabelle15[Kaufpreis
-Netto:])</f>
        <v>0</v>
      </c>
      <c r="I153" s="24">
        <f>SUBTOTAL(109,Tabelle15[Kaufpreis
-Brutto])</f>
        <v>0</v>
      </c>
    </row>
    <row r="154" spans="2:9" x14ac:dyDescent="0.25">
      <c r="B154" s="13"/>
      <c r="C154" s="13"/>
      <c r="D154" s="13"/>
      <c r="E154" s="13"/>
      <c r="F154" s="13"/>
      <c r="G154" s="13"/>
      <c r="H154" s="14"/>
      <c r="I154" s="14"/>
    </row>
    <row r="155" spans="2:9" ht="17.25" x14ac:dyDescent="0.4">
      <c r="B155" s="13"/>
      <c r="C155" s="13"/>
      <c r="D155" s="13"/>
      <c r="E155" s="13"/>
      <c r="F155" s="13"/>
      <c r="G155" s="13" t="s">
        <v>144</v>
      </c>
      <c r="H155" s="23">
        <f>Tabelle13[[#Totals],[Kaufpreis
-Netto:]]+Tabelle11[[#Totals],[Kaufpreis
-Netto:]]+Tabelle9[[#Totals],[Kaufpreis
-Netto:]]+Tabelle10[[#Totals],[Kaufpreis
-Netto:]]+Tabelle8[[#Totals],[Kaufpreis
-Netto:]]+Tabelle7[[#Totals],[Kaufpreis
-Netto:]]+Tabelle16[[#Totals],[Kaufpreis
-Netto:]]+Tabelle15[[#Totals],[Kaufpreis
-Netto:]]+Tabelle14[[#Totals],[Kaufpreis
-Netto:]]+Tabelle12[[#Totals],[Kaufpreis
-Netto:]]</f>
        <v>0</v>
      </c>
      <c r="I155" s="23">
        <f>Tabelle13[[#Totals],[Kaufpreis
-Brutto]]+Tabelle11[[#Totals],[Kaufpreis
-Brutto]]+Tabelle9[[#Totals],[Kaufpreis
-Brutto]]+Tabelle10[[#Totals],[Kaufpreis
-Brutto]]+Tabelle8[[#Totals],[Kaufpreis
-Brutto]]+Tabelle7[[#Totals],[Kaufpreis
-Brutto]]+Tabelle16[[#Totals],[Kaufpreis
-Brutto]]+Tabelle15[[#Totals],[Kaufpreis
-Brutto]]+Tabelle14[[#Totals],[Kaufpreis
-Brutto]]+Tabelle12[[#Totals],[Kaufpreis
-Brutto]]</f>
        <v>0</v>
      </c>
    </row>
    <row r="156" spans="2:9" x14ac:dyDescent="0.25">
      <c r="B156" s="13" t="s">
        <v>143</v>
      </c>
      <c r="C156" s="13"/>
      <c r="D156" s="13"/>
      <c r="E156" s="13"/>
      <c r="F156" s="13"/>
      <c r="G156" s="13"/>
      <c r="H156" s="14"/>
      <c r="I156" s="14"/>
    </row>
    <row r="157" spans="2:9" x14ac:dyDescent="0.25">
      <c r="B157" s="13"/>
      <c r="C157" s="13"/>
      <c r="D157" s="13"/>
      <c r="E157" s="13"/>
      <c r="F157" s="13"/>
      <c r="G157" s="13"/>
      <c r="H157" s="14"/>
      <c r="I157" s="14"/>
    </row>
    <row r="158" spans="2:9" x14ac:dyDescent="0.25">
      <c r="B158" s="29" t="s">
        <v>34</v>
      </c>
      <c r="C158" s="29"/>
      <c r="D158" s="19" t="s">
        <v>9</v>
      </c>
      <c r="E158" s="13"/>
      <c r="F158" s="13"/>
      <c r="G158" s="13"/>
      <c r="H158" s="14"/>
      <c r="I158" s="14"/>
    </row>
    <row r="159" spans="2:9" x14ac:dyDescent="0.25">
      <c r="B159" s="13"/>
      <c r="C159" s="13"/>
      <c r="D159" s="13"/>
      <c r="E159" s="13"/>
      <c r="F159" s="13"/>
      <c r="G159" s="13"/>
      <c r="H159" s="14"/>
      <c r="I159" s="14"/>
    </row>
    <row r="160" spans="2:9" x14ac:dyDescent="0.25">
      <c r="B160" s="29" t="s">
        <v>11</v>
      </c>
      <c r="C160" s="29"/>
      <c r="D160" s="18" t="s">
        <v>151</v>
      </c>
      <c r="E160" s="13"/>
      <c r="F160" s="13"/>
      <c r="G160" s="13"/>
      <c r="H160" s="14"/>
      <c r="I160" s="14"/>
    </row>
    <row r="161" spans="2:9" x14ac:dyDescent="0.25">
      <c r="B161" s="13"/>
      <c r="C161" s="13"/>
      <c r="D161" s="20" t="s">
        <v>28</v>
      </c>
      <c r="E161" s="13"/>
      <c r="F161" s="13"/>
      <c r="G161" s="13"/>
      <c r="H161" s="14"/>
      <c r="I161" s="14"/>
    </row>
    <row r="162" spans="2:9" x14ac:dyDescent="0.25">
      <c r="B162" s="13"/>
      <c r="C162" s="13"/>
      <c r="D162" s="20"/>
      <c r="E162" s="13"/>
      <c r="F162" s="13"/>
      <c r="G162" s="13"/>
      <c r="H162" s="14"/>
      <c r="I162" s="14"/>
    </row>
    <row r="163" spans="2:9" x14ac:dyDescent="0.25">
      <c r="B163" s="29" t="s">
        <v>10</v>
      </c>
      <c r="C163" s="29"/>
      <c r="D163" s="18" t="s">
        <v>151</v>
      </c>
    </row>
    <row r="164" spans="2:9" x14ac:dyDescent="0.25">
      <c r="B164" s="13"/>
      <c r="C164" s="13"/>
      <c r="D164" s="20" t="s">
        <v>28</v>
      </c>
    </row>
  </sheetData>
  <mergeCells count="23">
    <mergeCell ref="B163:C163"/>
    <mergeCell ref="C3:D3"/>
    <mergeCell ref="C4:D4"/>
    <mergeCell ref="C5:D5"/>
    <mergeCell ref="B14:D14"/>
    <mergeCell ref="B9:D9"/>
    <mergeCell ref="B7:D8"/>
    <mergeCell ref="C10:D10"/>
    <mergeCell ref="C11:D11"/>
    <mergeCell ref="E7:I8"/>
    <mergeCell ref="E10:I10"/>
    <mergeCell ref="E11:I11"/>
    <mergeCell ref="B158:C158"/>
    <mergeCell ref="B160:C160"/>
    <mergeCell ref="B15:D15"/>
    <mergeCell ref="B16:D16"/>
    <mergeCell ref="B19:D19"/>
    <mergeCell ref="B20:D20"/>
    <mergeCell ref="B21:D21"/>
    <mergeCell ref="E14:I14"/>
    <mergeCell ref="E15:I15"/>
    <mergeCell ref="E16:I16"/>
    <mergeCell ref="E17:I17"/>
  </mergeCells>
  <phoneticPr fontId="6" type="noConversion"/>
  <pageMargins left="0.70866141732283472" right="0.70866141732283472" top="0.78740157480314965" bottom="0.78740157480314965" header="0.31496062992125984" footer="0.31496062992125984"/>
  <pageSetup paperSize="9" pageOrder="overThenDown" orientation="portrait" r:id="rId1"/>
  <headerFooter differentOddEven="1">
    <oddFooter>Seite &amp;P von &amp;N</oddFooter>
  </headerFooter>
  <rowBreaks count="3" manualBreakCount="3">
    <brk id="49" max="16383" man="1"/>
    <brk id="89" max="16383" man="1"/>
    <brk id="128" max="16383" man="1"/>
  </rowBreak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</dc:creator>
  <cp:lastModifiedBy>Glass</cp:lastModifiedBy>
  <cp:lastPrinted>2019-12-30T14:17:06Z</cp:lastPrinted>
  <dcterms:created xsi:type="dcterms:W3CDTF">2019-12-30T09:35:18Z</dcterms:created>
  <dcterms:modified xsi:type="dcterms:W3CDTF">2020-01-21T10:48:39Z</dcterms:modified>
</cp:coreProperties>
</file>